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V:\УБПвОСЦ\БЮДЖЕТ 2026-2028\023_Минсоцразвития\!!!РАСЧЕТЫ и ОБОСНОВАНИЯ\МТиСР НСО пояснительная, поспарта, методики, расчеты 20.10\Методики расчеты МТ\"/>
    </mc:Choice>
  </mc:AlternateContent>
  <xr:revisionPtr revIDLastSave="0" documentId="13_ncr:1_{86E4ED17-9A5A-451F-8B06-2841A06B4E9B}" xr6:coauthVersionLast="36" xr6:coauthVersionMax="36" xr10:uidLastSave="{00000000-0000-0000-0000-000000000000}"/>
  <bookViews>
    <workbookView xWindow="0" yWindow="0" windowWidth="19200" windowHeight="8970" activeTab="5" xr2:uid="{00000000-000D-0000-FFFF-FFFF00000000}"/>
  </bookViews>
  <sheets>
    <sheet name="2023" sheetId="1" state="hidden" r:id="rId1"/>
    <sheet name="2024" sheetId="2" state="hidden" r:id="rId2"/>
    <sheet name="2025" sheetId="3" state="hidden" r:id="rId3"/>
    <sheet name="2026 расчет" sheetId="4" r:id="rId4"/>
    <sheet name="2027 расчет" sheetId="5" r:id="rId5"/>
    <sheet name="2028 расчет" sheetId="6" r:id="rId6"/>
  </sheets>
  <definedNames>
    <definedName name="_xlnm.Print_Area" localSheetId="3">'2026 расчет'!$A$1:$K$52</definedName>
    <definedName name="_xlnm.Print_Area" localSheetId="4">'2027 расчет'!$A$1:$K$51</definedName>
    <definedName name="_xlnm.Print_Area" localSheetId="5">'2028 расчет'!$A$1:$K$51</definedName>
  </definedNames>
  <calcPr calcId="191029"/>
</workbook>
</file>

<file path=xl/calcChain.xml><?xml version="1.0" encoding="utf-8"?>
<calcChain xmlns="http://schemas.openxmlformats.org/spreadsheetml/2006/main">
  <c r="K47" i="6" l="1"/>
  <c r="J47" i="6"/>
  <c r="H47" i="6"/>
  <c r="E47" i="6"/>
  <c r="B47" i="6" s="1"/>
  <c r="D47" i="6"/>
  <c r="C47" i="6"/>
  <c r="I46" i="6"/>
  <c r="F46" i="6"/>
  <c r="G46" i="6" s="1"/>
  <c r="B46" i="6"/>
  <c r="I45" i="6"/>
  <c r="G45" i="6"/>
  <c r="F45" i="6"/>
  <c r="B45" i="6"/>
  <c r="I44" i="6"/>
  <c r="F44" i="6"/>
  <c r="G44" i="6" s="1"/>
  <c r="B44" i="6"/>
  <c r="I43" i="6"/>
  <c r="F43" i="6"/>
  <c r="G43" i="6" s="1"/>
  <c r="B43" i="6"/>
  <c r="I42" i="6"/>
  <c r="G42" i="6"/>
  <c r="F42" i="6"/>
  <c r="B42" i="6"/>
  <c r="I41" i="6"/>
  <c r="F41" i="6"/>
  <c r="G41" i="6" s="1"/>
  <c r="B41" i="6"/>
  <c r="I40" i="6"/>
  <c r="G40" i="6"/>
  <c r="F40" i="6"/>
  <c r="B40" i="6"/>
  <c r="I39" i="6"/>
  <c r="F39" i="6"/>
  <c r="G39" i="6" s="1"/>
  <c r="B39" i="6"/>
  <c r="I38" i="6"/>
  <c r="F38" i="6"/>
  <c r="G38" i="6" s="1"/>
  <c r="B38" i="6"/>
  <c r="I37" i="6"/>
  <c r="F37" i="6"/>
  <c r="G37" i="6" s="1"/>
  <c r="B37" i="6"/>
  <c r="I36" i="6"/>
  <c r="F36" i="6"/>
  <c r="G36" i="6" s="1"/>
  <c r="B36" i="6"/>
  <c r="I35" i="6"/>
  <c r="F35" i="6"/>
  <c r="G35" i="6" s="1"/>
  <c r="B35" i="6"/>
  <c r="I34" i="6"/>
  <c r="F34" i="6"/>
  <c r="G34" i="6" s="1"/>
  <c r="B34" i="6"/>
  <c r="I33" i="6"/>
  <c r="F33" i="6"/>
  <c r="G33" i="6" s="1"/>
  <c r="B33" i="6"/>
  <c r="I32" i="6"/>
  <c r="F32" i="6"/>
  <c r="G32" i="6" s="1"/>
  <c r="B32" i="6"/>
  <c r="I31" i="6"/>
  <c r="F31" i="6"/>
  <c r="G31" i="6" s="1"/>
  <c r="B31" i="6"/>
  <c r="I30" i="6"/>
  <c r="F30" i="6"/>
  <c r="G30" i="6" s="1"/>
  <c r="B30" i="6"/>
  <c r="I29" i="6"/>
  <c r="F29" i="6"/>
  <c r="G29" i="6" s="1"/>
  <c r="B29" i="6"/>
  <c r="I28" i="6"/>
  <c r="G28" i="6"/>
  <c r="F28" i="6"/>
  <c r="B28" i="6"/>
  <c r="I27" i="6"/>
  <c r="G27" i="6"/>
  <c r="F27" i="6"/>
  <c r="B27" i="6"/>
  <c r="I26" i="6"/>
  <c r="F26" i="6"/>
  <c r="G26" i="6" s="1"/>
  <c r="B26" i="6"/>
  <c r="I25" i="6"/>
  <c r="G25" i="6"/>
  <c r="F25" i="6"/>
  <c r="B25" i="6"/>
  <c r="I24" i="6"/>
  <c r="G24" i="6"/>
  <c r="F24" i="6"/>
  <c r="B24" i="6"/>
  <c r="I23" i="6"/>
  <c r="F23" i="6"/>
  <c r="G23" i="6" s="1"/>
  <c r="B23" i="6"/>
  <c r="I22" i="6"/>
  <c r="G22" i="6"/>
  <c r="F22" i="6"/>
  <c r="B22" i="6"/>
  <c r="I21" i="6"/>
  <c r="F21" i="6"/>
  <c r="G21" i="6" s="1"/>
  <c r="B21" i="6"/>
  <c r="I20" i="6"/>
  <c r="F20" i="6"/>
  <c r="G20" i="6" s="1"/>
  <c r="B20" i="6"/>
  <c r="I19" i="6"/>
  <c r="G19" i="6"/>
  <c r="F19" i="6"/>
  <c r="B19" i="6"/>
  <c r="I18" i="6"/>
  <c r="F18" i="6"/>
  <c r="G18" i="6" s="1"/>
  <c r="B18" i="6"/>
  <c r="I17" i="6"/>
  <c r="F17" i="6"/>
  <c r="G17" i="6" s="1"/>
  <c r="B17" i="6"/>
  <c r="I16" i="6"/>
  <c r="G16" i="6"/>
  <c r="F16" i="6"/>
  <c r="B16" i="6"/>
  <c r="I15" i="6"/>
  <c r="G15" i="6"/>
  <c r="F15" i="6"/>
  <c r="B15" i="6"/>
  <c r="I14" i="6"/>
  <c r="F14" i="6"/>
  <c r="B14" i="6"/>
  <c r="I13" i="6"/>
  <c r="F13" i="6"/>
  <c r="G13" i="6" s="1"/>
  <c r="B13" i="6"/>
  <c r="K47" i="5"/>
  <c r="H47" i="5"/>
  <c r="E47" i="5"/>
  <c r="D47" i="5"/>
  <c r="C47" i="5"/>
  <c r="B47" i="5" s="1"/>
  <c r="I46" i="5"/>
  <c r="F46" i="5"/>
  <c r="G46" i="5" s="1"/>
  <c r="B46" i="5"/>
  <c r="I45" i="5"/>
  <c r="F45" i="5"/>
  <c r="G45" i="5" s="1"/>
  <c r="B45" i="5"/>
  <c r="I44" i="5"/>
  <c r="F44" i="5"/>
  <c r="G44" i="5" s="1"/>
  <c r="B44" i="5"/>
  <c r="I43" i="5"/>
  <c r="F43" i="5"/>
  <c r="G43" i="5" s="1"/>
  <c r="B43" i="5"/>
  <c r="I42" i="5"/>
  <c r="F42" i="5"/>
  <c r="G42" i="5" s="1"/>
  <c r="B42" i="5"/>
  <c r="I41" i="5"/>
  <c r="F41" i="5"/>
  <c r="G41" i="5" s="1"/>
  <c r="B41" i="5"/>
  <c r="I40" i="5"/>
  <c r="F40" i="5"/>
  <c r="G40" i="5" s="1"/>
  <c r="B40" i="5"/>
  <c r="I39" i="5"/>
  <c r="F39" i="5"/>
  <c r="G39" i="5" s="1"/>
  <c r="B39" i="5"/>
  <c r="I38" i="5"/>
  <c r="F38" i="5"/>
  <c r="G38" i="5" s="1"/>
  <c r="B38" i="5"/>
  <c r="I37" i="5"/>
  <c r="F37" i="5"/>
  <c r="G37" i="5" s="1"/>
  <c r="B37" i="5"/>
  <c r="I36" i="5"/>
  <c r="F36" i="5"/>
  <c r="G36" i="5" s="1"/>
  <c r="B36" i="5"/>
  <c r="I35" i="5"/>
  <c r="F35" i="5"/>
  <c r="G35" i="5" s="1"/>
  <c r="B35" i="5"/>
  <c r="I34" i="5"/>
  <c r="F34" i="5"/>
  <c r="G34" i="5" s="1"/>
  <c r="B34" i="5"/>
  <c r="I33" i="5"/>
  <c r="F33" i="5"/>
  <c r="G33" i="5" s="1"/>
  <c r="B33" i="5"/>
  <c r="I32" i="5"/>
  <c r="F32" i="5"/>
  <c r="G32" i="5" s="1"/>
  <c r="B32" i="5"/>
  <c r="I31" i="5"/>
  <c r="F31" i="5"/>
  <c r="G31" i="5" s="1"/>
  <c r="B31" i="5"/>
  <c r="I30" i="5"/>
  <c r="F30" i="5"/>
  <c r="G30" i="5" s="1"/>
  <c r="B30" i="5"/>
  <c r="I29" i="5"/>
  <c r="F29" i="5"/>
  <c r="G29" i="5" s="1"/>
  <c r="B29" i="5"/>
  <c r="I28" i="5"/>
  <c r="F28" i="5"/>
  <c r="G28" i="5" s="1"/>
  <c r="B28" i="5"/>
  <c r="I27" i="5"/>
  <c r="F27" i="5"/>
  <c r="G27" i="5" s="1"/>
  <c r="B27" i="5"/>
  <c r="I26" i="5"/>
  <c r="F26" i="5"/>
  <c r="G26" i="5" s="1"/>
  <c r="B26" i="5"/>
  <c r="I25" i="5"/>
  <c r="F25" i="5"/>
  <c r="G25" i="5" s="1"/>
  <c r="B25" i="5"/>
  <c r="I24" i="5"/>
  <c r="F24" i="5"/>
  <c r="G24" i="5" s="1"/>
  <c r="B24" i="5"/>
  <c r="I23" i="5"/>
  <c r="F23" i="5"/>
  <c r="G23" i="5" s="1"/>
  <c r="B23" i="5"/>
  <c r="I22" i="5"/>
  <c r="F22" i="5"/>
  <c r="G22" i="5" s="1"/>
  <c r="B22" i="5"/>
  <c r="I21" i="5"/>
  <c r="F21" i="5"/>
  <c r="G21" i="5" s="1"/>
  <c r="B21" i="5"/>
  <c r="I20" i="5"/>
  <c r="F20" i="5"/>
  <c r="G20" i="5" s="1"/>
  <c r="B20" i="5"/>
  <c r="I19" i="5"/>
  <c r="F19" i="5"/>
  <c r="G19" i="5" s="1"/>
  <c r="B19" i="5"/>
  <c r="I18" i="5"/>
  <c r="F18" i="5"/>
  <c r="G18" i="5" s="1"/>
  <c r="B18" i="5"/>
  <c r="I17" i="5"/>
  <c r="F17" i="5"/>
  <c r="G17" i="5" s="1"/>
  <c r="B17" i="5"/>
  <c r="I16" i="5"/>
  <c r="F16" i="5"/>
  <c r="G16" i="5" s="1"/>
  <c r="B16" i="5"/>
  <c r="I15" i="5"/>
  <c r="F15" i="5"/>
  <c r="G15" i="5" s="1"/>
  <c r="B15" i="5"/>
  <c r="I14" i="5"/>
  <c r="F14" i="5"/>
  <c r="B14" i="5"/>
  <c r="I13" i="5"/>
  <c r="F13" i="5"/>
  <c r="G13" i="5" s="1"/>
  <c r="B13" i="5"/>
  <c r="K47" i="4"/>
  <c r="J47" i="4"/>
  <c r="H47" i="4"/>
  <c r="E47" i="4"/>
  <c r="D47" i="4"/>
  <c r="C47" i="4"/>
  <c r="B47" i="4" s="1"/>
  <c r="N46" i="4"/>
  <c r="L46" i="4" s="1"/>
  <c r="M46" i="4" s="1"/>
  <c r="I46" i="4"/>
  <c r="F46" i="4"/>
  <c r="G46" i="4" s="1"/>
  <c r="B46" i="4"/>
  <c r="N45" i="4"/>
  <c r="L45" i="4" s="1"/>
  <c r="M45" i="4" s="1"/>
  <c r="I45" i="4"/>
  <c r="F45" i="4"/>
  <c r="G45" i="4" s="1"/>
  <c r="B45" i="4"/>
  <c r="N44" i="4"/>
  <c r="L44" i="4" s="1"/>
  <c r="M44" i="4" s="1"/>
  <c r="I44" i="4"/>
  <c r="F44" i="4"/>
  <c r="G44" i="4" s="1"/>
  <c r="B44" i="4"/>
  <c r="N43" i="4"/>
  <c r="L43" i="4"/>
  <c r="M43" i="4" s="1"/>
  <c r="I43" i="4"/>
  <c r="F43" i="4"/>
  <c r="G43" i="4" s="1"/>
  <c r="B43" i="4"/>
  <c r="N42" i="4"/>
  <c r="L42" i="4" s="1"/>
  <c r="M42" i="4" s="1"/>
  <c r="I42" i="4"/>
  <c r="F42" i="4"/>
  <c r="G42" i="4" s="1"/>
  <c r="B42" i="4"/>
  <c r="N41" i="4"/>
  <c r="L41" i="4" s="1"/>
  <c r="M41" i="4" s="1"/>
  <c r="I41" i="4"/>
  <c r="F41" i="4"/>
  <c r="G41" i="4" s="1"/>
  <c r="B41" i="4"/>
  <c r="N40" i="4"/>
  <c r="L40" i="4" s="1"/>
  <c r="M40" i="4" s="1"/>
  <c r="I40" i="4"/>
  <c r="G40" i="4"/>
  <c r="F40" i="4"/>
  <c r="B40" i="4"/>
  <c r="N39" i="4"/>
  <c r="L39" i="4" s="1"/>
  <c r="M39" i="4" s="1"/>
  <c r="I39" i="4"/>
  <c r="F39" i="4"/>
  <c r="G39" i="4" s="1"/>
  <c r="B39" i="4"/>
  <c r="N38" i="4"/>
  <c r="L38" i="4" s="1"/>
  <c r="M38" i="4" s="1"/>
  <c r="I38" i="4"/>
  <c r="F38" i="4"/>
  <c r="G38" i="4" s="1"/>
  <c r="B38" i="4"/>
  <c r="N37" i="4"/>
  <c r="L37" i="4" s="1"/>
  <c r="M37" i="4" s="1"/>
  <c r="I37" i="4"/>
  <c r="F37" i="4"/>
  <c r="G37" i="4" s="1"/>
  <c r="B37" i="4"/>
  <c r="N36" i="4"/>
  <c r="L36" i="4" s="1"/>
  <c r="M36" i="4" s="1"/>
  <c r="I36" i="4"/>
  <c r="F36" i="4"/>
  <c r="G36" i="4" s="1"/>
  <c r="B36" i="4"/>
  <c r="N35" i="4"/>
  <c r="L35" i="4" s="1"/>
  <c r="M35" i="4" s="1"/>
  <c r="I35" i="4"/>
  <c r="F35" i="4"/>
  <c r="G35" i="4" s="1"/>
  <c r="B35" i="4"/>
  <c r="N34" i="4"/>
  <c r="L34" i="4"/>
  <c r="M34" i="4" s="1"/>
  <c r="I34" i="4"/>
  <c r="F34" i="4"/>
  <c r="G34" i="4" s="1"/>
  <c r="B34" i="4"/>
  <c r="N33" i="4"/>
  <c r="L33" i="4" s="1"/>
  <c r="M33" i="4" s="1"/>
  <c r="I33" i="4"/>
  <c r="F33" i="4"/>
  <c r="G33" i="4" s="1"/>
  <c r="B33" i="4"/>
  <c r="N32" i="4"/>
  <c r="L32" i="4" s="1"/>
  <c r="M32" i="4" s="1"/>
  <c r="I32" i="4"/>
  <c r="F32" i="4"/>
  <c r="G32" i="4" s="1"/>
  <c r="B32" i="4"/>
  <c r="N31" i="4"/>
  <c r="L31" i="4"/>
  <c r="M31" i="4" s="1"/>
  <c r="I31" i="4"/>
  <c r="F31" i="4"/>
  <c r="G31" i="4" s="1"/>
  <c r="B31" i="4"/>
  <c r="N30" i="4"/>
  <c r="L30" i="4" s="1"/>
  <c r="M30" i="4" s="1"/>
  <c r="I30" i="4"/>
  <c r="G30" i="4"/>
  <c r="F30" i="4"/>
  <c r="B30" i="4"/>
  <c r="N29" i="4"/>
  <c r="L29" i="4" s="1"/>
  <c r="M29" i="4" s="1"/>
  <c r="I29" i="4"/>
  <c r="F29" i="4"/>
  <c r="G29" i="4" s="1"/>
  <c r="B29" i="4"/>
  <c r="N28" i="4"/>
  <c r="L28" i="4"/>
  <c r="M28" i="4" s="1"/>
  <c r="I28" i="4"/>
  <c r="F28" i="4"/>
  <c r="G28" i="4" s="1"/>
  <c r="B28" i="4"/>
  <c r="N27" i="4"/>
  <c r="L27" i="4" s="1"/>
  <c r="M27" i="4" s="1"/>
  <c r="I27" i="4"/>
  <c r="G27" i="4"/>
  <c r="F27" i="4"/>
  <c r="B27" i="4"/>
  <c r="N26" i="4"/>
  <c r="L26" i="4" s="1"/>
  <c r="M26" i="4" s="1"/>
  <c r="I26" i="4"/>
  <c r="F26" i="4"/>
  <c r="G26" i="4" s="1"/>
  <c r="B26" i="4"/>
  <c r="N25" i="4"/>
  <c r="L25" i="4"/>
  <c r="M25" i="4" s="1"/>
  <c r="I25" i="4"/>
  <c r="F25" i="4"/>
  <c r="G25" i="4" s="1"/>
  <c r="B25" i="4"/>
  <c r="N24" i="4"/>
  <c r="L24" i="4" s="1"/>
  <c r="M24" i="4" s="1"/>
  <c r="I24" i="4"/>
  <c r="F24" i="4"/>
  <c r="G24" i="4" s="1"/>
  <c r="B24" i="4"/>
  <c r="N23" i="4"/>
  <c r="L23" i="4" s="1"/>
  <c r="M23" i="4" s="1"/>
  <c r="I23" i="4"/>
  <c r="F23" i="4"/>
  <c r="G23" i="4" s="1"/>
  <c r="B23" i="4"/>
  <c r="N22" i="4"/>
  <c r="L22" i="4"/>
  <c r="M22" i="4" s="1"/>
  <c r="I22" i="4"/>
  <c r="F22" i="4"/>
  <c r="G22" i="4" s="1"/>
  <c r="B22" i="4"/>
  <c r="N21" i="4"/>
  <c r="L21" i="4" s="1"/>
  <c r="M21" i="4" s="1"/>
  <c r="I21" i="4"/>
  <c r="F21" i="4"/>
  <c r="G21" i="4" s="1"/>
  <c r="B21" i="4"/>
  <c r="N20" i="4"/>
  <c r="L20" i="4" s="1"/>
  <c r="M20" i="4" s="1"/>
  <c r="I20" i="4"/>
  <c r="F20" i="4"/>
  <c r="G20" i="4" s="1"/>
  <c r="B20" i="4"/>
  <c r="N19" i="4"/>
  <c r="L19" i="4" s="1"/>
  <c r="M19" i="4" s="1"/>
  <c r="I19" i="4"/>
  <c r="F19" i="4"/>
  <c r="G19" i="4" s="1"/>
  <c r="B19" i="4"/>
  <c r="N18" i="4"/>
  <c r="L18" i="4" s="1"/>
  <c r="M18" i="4" s="1"/>
  <c r="I18" i="4"/>
  <c r="F18" i="4"/>
  <c r="G18" i="4" s="1"/>
  <c r="B18" i="4"/>
  <c r="N17" i="4"/>
  <c r="L17" i="4"/>
  <c r="M17" i="4" s="1"/>
  <c r="I17" i="4"/>
  <c r="F17" i="4"/>
  <c r="G17" i="4" s="1"/>
  <c r="B17" i="4"/>
  <c r="N16" i="4"/>
  <c r="L16" i="4"/>
  <c r="M16" i="4" s="1"/>
  <c r="I16" i="4"/>
  <c r="G16" i="4"/>
  <c r="F16" i="4"/>
  <c r="B16" i="4"/>
  <c r="N15" i="4"/>
  <c r="L15" i="4" s="1"/>
  <c r="M15" i="4" s="1"/>
  <c r="I15" i="4"/>
  <c r="G15" i="4"/>
  <c r="F15" i="4"/>
  <c r="B15" i="4"/>
  <c r="N14" i="4"/>
  <c r="L14" i="4" s="1"/>
  <c r="M14" i="4" s="1"/>
  <c r="I14" i="4"/>
  <c r="F14" i="4"/>
  <c r="G14" i="4" s="1"/>
  <c r="B14" i="4"/>
  <c r="N13" i="4"/>
  <c r="L13" i="4" s="1"/>
  <c r="M13" i="4" s="1"/>
  <c r="I13" i="4"/>
  <c r="F13" i="4"/>
  <c r="B13" i="4"/>
  <c r="I48" i="3"/>
  <c r="F48" i="3"/>
  <c r="E48" i="3"/>
  <c r="D48" i="3"/>
  <c r="H47" i="3"/>
  <c r="H48" i="3" s="1"/>
  <c r="C47" i="3"/>
  <c r="C48" i="3" s="1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I48" i="2"/>
  <c r="F48" i="2"/>
  <c r="E48" i="2"/>
  <c r="D48" i="2"/>
  <c r="H47" i="2"/>
  <c r="H48" i="2" s="1"/>
  <c r="G47" i="2"/>
  <c r="C47" i="2"/>
  <c r="C48" i="2" s="1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I48" i="1"/>
  <c r="H48" i="1"/>
  <c r="F48" i="1"/>
  <c r="E48" i="1"/>
  <c r="D48" i="1"/>
  <c r="C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48" i="2" l="1"/>
  <c r="I47" i="5"/>
  <c r="F47" i="5"/>
  <c r="F47" i="6"/>
  <c r="I47" i="6"/>
  <c r="G48" i="1"/>
  <c r="I47" i="4"/>
  <c r="F47" i="4"/>
  <c r="G47" i="6"/>
  <c r="G13" i="4"/>
  <c r="G47" i="4" s="1"/>
  <c r="G14" i="5"/>
  <c r="G47" i="5" s="1"/>
  <c r="G47" i="3"/>
  <c r="G48" i="3" s="1"/>
  <c r="G14" i="6"/>
</calcChain>
</file>

<file path=xl/sharedStrings.xml><?xml version="1.0" encoding="utf-8"?>
<sst xmlns="http://schemas.openxmlformats.org/spreadsheetml/2006/main" count="361" uniqueCount="141">
  <si>
    <t>Расчет межбюджетных трансфертов, предоставляемых местным бюджетам из областного бюджета Новосибирской области в соотвествии с утвержденной методикой</t>
  </si>
  <si>
    <t>на 2023 год</t>
  </si>
  <si>
    <r>
      <t xml:space="preserve">Наименование главного распорядителя бюджетных средств: </t>
    </r>
    <r>
      <rPr>
        <u/>
        <sz val="12"/>
        <rFont val="Times New Roman"/>
        <family val="1"/>
        <charset val="204"/>
      </rPr>
      <t>Министерство труда и социального развития Новосибирской области</t>
    </r>
  </si>
  <si>
    <r>
      <t xml:space="preserve">Тип бюджетного обязательства:   </t>
    </r>
    <r>
      <rPr>
        <u/>
        <sz val="12"/>
        <rFont val="Times New Roman"/>
        <family val="1"/>
        <charset val="204"/>
      </rPr>
      <t xml:space="preserve">действующее </t>
    </r>
  </si>
  <si>
    <r>
      <t>Наименование межбюджетного трансферта:</t>
    </r>
    <r>
      <rPr>
        <u/>
        <sz val="12"/>
        <rFont val="Times New Roman"/>
        <family val="1"/>
        <charset val="204"/>
      </rPr>
      <t xml:space="preserve"> Создание системы долговременного ухода за гражданами пожилого возраста и инвалидами</t>
    </r>
  </si>
  <si>
    <r>
      <t xml:space="preserve">Реквизиты НПА, утверждающего методику расчета: </t>
    </r>
    <r>
      <rPr>
        <u/>
        <sz val="12"/>
        <rFont val="Times New Roman"/>
        <family val="1"/>
        <charset val="204"/>
      </rPr>
      <t>Постановление Правительства Новосибирской области от 01.08.2017 № 296-п 
"Об утверждении Положения о министерстве труда и социального развития Новосибирской области"</t>
    </r>
  </si>
  <si>
    <r>
      <t xml:space="preserve">Коды бюджетной классифкации по трансферту: </t>
    </r>
    <r>
      <rPr>
        <u/>
        <sz val="12"/>
        <rFont val="Times New Roman"/>
        <family val="1"/>
        <charset val="204"/>
      </rPr>
      <t>023 1002 28.2.Р3.51630 540</t>
    </r>
  </si>
  <si>
    <t>Наименование муниципального образования</t>
  </si>
  <si>
    <t>Согласно требуемого уровня софинансирования за счет средств ОБ (4%), тыс. рублей</t>
  </si>
  <si>
    <t>В соответствии с распределением (проект федерального бюджета на 2023-2025 гг) (96%), тыс. рублей</t>
  </si>
  <si>
    <t>Сумма, тыс. рублей</t>
  </si>
  <si>
    <t>Всего</t>
  </si>
  <si>
    <t>в том числе:</t>
  </si>
  <si>
    <t>ФОТ с начислениями</t>
  </si>
  <si>
    <t>Прочие расходы</t>
  </si>
  <si>
    <t>Согласно требуемого уровня софинансирования за счет средств ОБ (4%)</t>
  </si>
  <si>
    <t>В соответствии с распределением (проект федерального бюджета на 2023-2025 гг)(96%), тыс. рублей</t>
  </si>
  <si>
    <t>6 = ст.7+ст.8</t>
  </si>
  <si>
    <t>7= ст.2+ст.3</t>
  </si>
  <si>
    <t>8=ст.4+ст.5</t>
  </si>
  <si>
    <t xml:space="preserve">Баганский </t>
  </si>
  <si>
    <t xml:space="preserve">Барабинский </t>
  </si>
  <si>
    <t xml:space="preserve">Болотнинский </t>
  </si>
  <si>
    <t xml:space="preserve">Венгеровский </t>
  </si>
  <si>
    <t xml:space="preserve">Доволенский </t>
  </si>
  <si>
    <t xml:space="preserve">Здвинский </t>
  </si>
  <si>
    <t xml:space="preserve">Искитимский </t>
  </si>
  <si>
    <t xml:space="preserve">Карасукский </t>
  </si>
  <si>
    <t xml:space="preserve">Каргатский </t>
  </si>
  <si>
    <t xml:space="preserve">Колыванский </t>
  </si>
  <si>
    <t xml:space="preserve">Коченевский </t>
  </si>
  <si>
    <t xml:space="preserve">Кочковский </t>
  </si>
  <si>
    <t xml:space="preserve">Краснозерский </t>
  </si>
  <si>
    <t xml:space="preserve">Куйбышевский </t>
  </si>
  <si>
    <t xml:space="preserve">Купинский </t>
  </si>
  <si>
    <t xml:space="preserve">Кыштовский </t>
  </si>
  <si>
    <t xml:space="preserve">Маслянинский </t>
  </si>
  <si>
    <t xml:space="preserve">Мошковский </t>
  </si>
  <si>
    <t xml:space="preserve">Новосибирский </t>
  </si>
  <si>
    <t xml:space="preserve">Ордынский </t>
  </si>
  <si>
    <t xml:space="preserve">Северный </t>
  </si>
  <si>
    <t xml:space="preserve">Сузунский </t>
  </si>
  <si>
    <t xml:space="preserve">Татарский </t>
  </si>
  <si>
    <t xml:space="preserve">Тогучинский </t>
  </si>
  <si>
    <t>Убинский</t>
  </si>
  <si>
    <t xml:space="preserve">Усть-Таркский </t>
  </si>
  <si>
    <t xml:space="preserve">Чановский </t>
  </si>
  <si>
    <t xml:space="preserve">Черепановский </t>
  </si>
  <si>
    <t xml:space="preserve">Чистоозерный </t>
  </si>
  <si>
    <t xml:space="preserve">Чулымский </t>
  </si>
  <si>
    <t>г. Бердск</t>
  </si>
  <si>
    <t>г. Искитим</t>
  </si>
  <si>
    <t>г. Обь</t>
  </si>
  <si>
    <t>г. Новосибирск</t>
  </si>
  <si>
    <t xml:space="preserve">Итого </t>
  </si>
  <si>
    <t>на 2024 год</t>
  </si>
  <si>
    <t>В соответствии с распределением (проект федерального бюджета на 2022-2024 гг) (96%), тыс. рублей</t>
  </si>
  <si>
    <t>В соответствии с распределением (проект федерального бюджета на 2022-2024 гг)(96%), тыс. рублей</t>
  </si>
  <si>
    <t>Баганский район</t>
  </si>
  <si>
    <t>Барабинский район</t>
  </si>
  <si>
    <t>Болотнинский район</t>
  </si>
  <si>
    <t>Венгеровский район</t>
  </si>
  <si>
    <t>Доволенский район</t>
  </si>
  <si>
    <t>Здвинский район</t>
  </si>
  <si>
    <t>Искитимский район</t>
  </si>
  <si>
    <t>Карасукский район</t>
  </si>
  <si>
    <t>Каргатский район</t>
  </si>
  <si>
    <t>Колыванский район</t>
  </si>
  <si>
    <t>Коченевский район</t>
  </si>
  <si>
    <t>Кочковский район</t>
  </si>
  <si>
    <t>Красноозерский район</t>
  </si>
  <si>
    <t>Куйбышевский район</t>
  </si>
  <si>
    <t>Купинский район</t>
  </si>
  <si>
    <t>Кыштовский район</t>
  </si>
  <si>
    <t>Маслянинский район</t>
  </si>
  <si>
    <t>Мошковский район</t>
  </si>
  <si>
    <t>Новосибирский район</t>
  </si>
  <si>
    <t>Ордынский район</t>
  </si>
  <si>
    <t>Северный район</t>
  </si>
  <si>
    <t>Сузунский район</t>
  </si>
  <si>
    <t>Татарский район</t>
  </si>
  <si>
    <t>Тогучинский район</t>
  </si>
  <si>
    <t>Убинский район</t>
  </si>
  <si>
    <t>Усть-Таркский район</t>
  </si>
  <si>
    <t>Чановский район</t>
  </si>
  <si>
    <t>Черепановский район</t>
  </si>
  <si>
    <t>Чистоозерный район</t>
  </si>
  <si>
    <t>Чулымский район</t>
  </si>
  <si>
    <t>город Новосибирск</t>
  </si>
  <si>
    <t>на 2025 год</t>
  </si>
  <si>
    <t>Расчет межбюджетных трансфертов, предоставляемых местным бюджетам из областного бюджета Новосибирской области в соответствии с утвержденной методикой</t>
  </si>
  <si>
    <t>Наименование главного распорядителя бюджетных средств:</t>
  </si>
  <si>
    <t>Министерство труда и социального развития Новосибирской области</t>
  </si>
  <si>
    <t xml:space="preserve">Тип бюджетного обязательства (действующее или принимаемое): </t>
  </si>
  <si>
    <t>действующее</t>
  </si>
  <si>
    <t>Наименование межбюджетного трансферта:</t>
  </si>
  <si>
    <t>Создание системы долговременного ухода за гражданами пожилого возраста и инвалидами</t>
  </si>
  <si>
    <t>Реквизиты НПА, утверждающего методику расчета:
(для проектов методик указывается проект соответствующей целевой программы)</t>
  </si>
  <si>
    <t>Проект постановления Правительства Новосибирской области от 17.11.2021 № 462-п</t>
  </si>
  <si>
    <t>Коды бюджетной классификации по трансферту: 1002 28.1.Я4.51630 540</t>
  </si>
  <si>
    <t xml:space="preserve">Расчетная таблица по межбюджетным трансфертам </t>
  </si>
  <si>
    <t>Муниципалоьные образования</t>
  </si>
  <si>
    <t>2026 год</t>
  </si>
  <si>
    <t>Потребность 2026 года, тыс. руб.</t>
  </si>
  <si>
    <t>Общее количество граждан, охваченных социальным пакетом ДУ</t>
  </si>
  <si>
    <t>Количество граждан 3 уровня нуждаемости</t>
  </si>
  <si>
    <t>Количество граждан 2 уровня нуждаемости</t>
  </si>
  <si>
    <t>Количество граждан 1 уровня нуждаемости</t>
  </si>
  <si>
    <t>Количество часов ухода в неделю
(объем определен приказом Минтруда РФ от 27.12.2024 № 732)</t>
  </si>
  <si>
    <t>Количество часов ухода в год</t>
  </si>
  <si>
    <t>Необходимый объем финансирования
(исходя из стоимости 1 часа работы сиделки для области - 414 руб. 42 коп.; для города Новосибирска - 415 руб. 92 коп.), тыс. руб.</t>
  </si>
  <si>
    <t>ВСЕГО</t>
  </si>
  <si>
    <t xml:space="preserve">Областной бюджет (4%) </t>
  </si>
  <si>
    <t>Федеральный бюджет (96%)</t>
  </si>
  <si>
    <t>Областной бюджет (4%)</t>
  </si>
  <si>
    <t>Областной бюджет (4%) с округлением</t>
  </si>
  <si>
    <t>Венгеровский муниципальный округ</t>
  </si>
  <si>
    <t>Доволенский муниципальный округ</t>
  </si>
  <si>
    <t xml:space="preserve">Искитимский район </t>
  </si>
  <si>
    <t>Карасукский муниципальный округ</t>
  </si>
  <si>
    <t>Маслянинский муниципальный округ</t>
  </si>
  <si>
    <t>Северный муниципальный округ</t>
  </si>
  <si>
    <t>Сузунский муниципальный округ</t>
  </si>
  <si>
    <t>Татарский муниципальный округ</t>
  </si>
  <si>
    <t>Убинский муниципальный округ</t>
  </si>
  <si>
    <t>Чановский муниципальный округ</t>
  </si>
  <si>
    <t xml:space="preserve">г. Обь </t>
  </si>
  <si>
    <t>г.Новосибирск</t>
  </si>
  <si>
    <t>Итого</t>
  </si>
  <si>
    <t>Первый заместитель министра</t>
  </si>
  <si>
    <t>Е.М. Москалева</t>
  </si>
  <si>
    <t>(подпись)</t>
  </si>
  <si>
    <t>2027 год</t>
  </si>
  <si>
    <t>Потребность 2027 года, тыс.руб.</t>
  </si>
  <si>
    <t>Необходимый объем финансирования (исходя из стоимости 1 часа работы сиделки для области - 435 руб. 37 коп.; для города Новосибирска - 437 руб. 9 коп.), тыс. руб.</t>
  </si>
  <si>
    <t xml:space="preserve">Областной бюджет (5%) </t>
  </si>
  <si>
    <t>Федеральный бюджет (95%)</t>
  </si>
  <si>
    <t>2028 год</t>
  </si>
  <si>
    <t>Потребность 2028 года, тыс. руб.</t>
  </si>
  <si>
    <t>Необходимый объем финансирования (исходя из стоимости 1 часа работы сиделки для области - 526 руб. 7 коп.; для города Новосибирска - 530 руб. 92 коп.), тыс. руб.</t>
  </si>
  <si>
    <t>Областной бюджет (5%)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</si>
</sst>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#,##0.0"/>
    <numFmt numFmtId="165" formatCode="#,##0.00000"/>
    <numFmt numFmtId="166" formatCode="0.000"/>
  </numFmts>
  <fonts count="18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name val="Arial Cyr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</font>
    <font>
      <u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indexed="65"/>
        <bgColor indexed="26"/>
      </patternFill>
    </fill>
    <fill>
      <patternFill patternType="solid">
        <fgColor theme="0"/>
        <bgColor theme="0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theme="1"/>
      </left>
      <right style="thin">
        <color theme="1"/>
      </right>
      <top/>
      <bottom/>
      <diagonal/>
    </border>
  </borders>
  <cellStyleXfs count="4">
    <xf numFmtId="0" fontId="0" fillId="0" borderId="0"/>
    <xf numFmtId="0" fontId="1" fillId="0" borderId="0"/>
    <xf numFmtId="0" fontId="16" fillId="0" borderId="0"/>
    <xf numFmtId="43" fontId="1" fillId="0" borderId="0" applyFont="0" applyFill="0" applyBorder="0" applyProtection="0"/>
  </cellStyleXfs>
  <cellXfs count="104">
    <xf numFmtId="0" fontId="0" fillId="0" borderId="0" xfId="0"/>
    <xf numFmtId="0" fontId="0" fillId="0" borderId="0" xfId="0"/>
    <xf numFmtId="0" fontId="3" fillId="0" borderId="0" xfId="0" applyFont="1" applyAlignment="1">
      <alignment horizontal="center" vertical="center" wrapText="1"/>
    </xf>
    <xf numFmtId="0" fontId="4" fillId="0" borderId="0" xfId="0" applyFont="1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" xfId="0" applyFont="1" applyBorder="1"/>
    <xf numFmtId="164" fontId="6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center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/>
    </xf>
    <xf numFmtId="164" fontId="10" fillId="0" borderId="1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/>
    </xf>
    <xf numFmtId="4" fontId="6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center"/>
    </xf>
    <xf numFmtId="0" fontId="4" fillId="0" borderId="0" xfId="0" applyFont="1" applyAlignment="1">
      <alignment horizontal="right"/>
    </xf>
    <xf numFmtId="165" fontId="0" fillId="0" borderId="0" xfId="0" applyNumberFormat="1"/>
    <xf numFmtId="0" fontId="0" fillId="0" borderId="0" xfId="0" applyAlignment="1">
      <alignment horizontal="right"/>
    </xf>
    <xf numFmtId="166" fontId="0" fillId="0" borderId="0" xfId="0" applyNumberFormat="1"/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vertical="top" wrapText="1"/>
    </xf>
    <xf numFmtId="0" fontId="12" fillId="0" borderId="0" xfId="0" applyFont="1" applyAlignment="1">
      <alignment horizontal="left" wrapText="1"/>
    </xf>
    <xf numFmtId="0" fontId="10" fillId="0" borderId="0" xfId="0" applyFont="1" applyAlignment="1">
      <alignment wrapText="1"/>
    </xf>
    <xf numFmtId="0" fontId="0" fillId="0" borderId="11" xfId="0" applyBorder="1"/>
    <xf numFmtId="0" fontId="0" fillId="0" borderId="0" xfId="0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4" fontId="10" fillId="0" borderId="1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3" fontId="6" fillId="3" borderId="1" xfId="0" applyNumberFormat="1" applyFont="1" applyFill="1" applyBorder="1" applyAlignment="1">
      <alignment horizontal="center" vertical="center"/>
    </xf>
    <xf numFmtId="4" fontId="6" fillId="2" borderId="6" xfId="0" applyNumberFormat="1" applyFont="1" applyFill="1" applyBorder="1" applyAlignment="1">
      <alignment horizontal="right" vertical="center"/>
    </xf>
    <xf numFmtId="4" fontId="6" fillId="4" borderId="11" xfId="0" applyNumberFormat="1" applyFont="1" applyFill="1" applyBorder="1" applyAlignment="1">
      <alignment horizontal="right" vertical="center"/>
    </xf>
    <xf numFmtId="4" fontId="14" fillId="2" borderId="0" xfId="0" applyNumberFormat="1" applyFont="1" applyFill="1"/>
    <xf numFmtId="4" fontId="14" fillId="0" borderId="11" xfId="0" applyNumberFormat="1" applyFont="1" applyBorder="1"/>
    <xf numFmtId="4" fontId="0" fillId="0" borderId="0" xfId="0" applyNumberFormat="1"/>
    <xf numFmtId="3" fontId="6" fillId="2" borderId="1" xfId="0" applyNumberFormat="1" applyFont="1" applyFill="1" applyBorder="1" applyAlignment="1">
      <alignment horizontal="center" vertical="center"/>
    </xf>
    <xf numFmtId="4" fontId="14" fillId="2" borderId="11" xfId="0" applyNumberFormat="1" applyFont="1" applyFill="1" applyBorder="1"/>
    <xf numFmtId="0" fontId="15" fillId="0" borderId="0" xfId="0" applyFont="1"/>
    <xf numFmtId="4" fontId="6" fillId="2" borderId="12" xfId="0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right"/>
    </xf>
    <xf numFmtId="3" fontId="10" fillId="3" borderId="1" xfId="0" applyNumberFormat="1" applyFon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 vertical="center"/>
    </xf>
    <xf numFmtId="3" fontId="10" fillId="4" borderId="6" xfId="0" applyNumberFormat="1" applyFont="1" applyFill="1" applyBorder="1" applyAlignment="1">
      <alignment horizontal="center" vertical="center"/>
    </xf>
    <xf numFmtId="4" fontId="10" fillId="2" borderId="11" xfId="0" applyNumberFormat="1" applyFont="1" applyFill="1" applyBorder="1" applyAlignment="1">
      <alignment horizontal="right" vertical="center"/>
    </xf>
    <xf numFmtId="4" fontId="10" fillId="0" borderId="0" xfId="0" applyNumberFormat="1" applyFont="1"/>
    <xf numFmtId="0" fontId="10" fillId="0" borderId="0" xfId="0" applyFont="1" applyAlignment="1">
      <alignment horizontal="right"/>
    </xf>
    <xf numFmtId="3" fontId="10" fillId="3" borderId="0" xfId="0" applyNumberFormat="1" applyFont="1" applyFill="1" applyAlignment="1">
      <alignment horizontal="center" vertical="center"/>
    </xf>
    <xf numFmtId="3" fontId="10" fillId="4" borderId="0" xfId="0" applyNumberFormat="1" applyFont="1" applyFill="1" applyAlignment="1">
      <alignment horizontal="center" vertical="center"/>
    </xf>
    <xf numFmtId="4" fontId="10" fillId="2" borderId="0" xfId="0" applyNumberFormat="1" applyFont="1" applyFill="1" applyAlignment="1">
      <alignment horizontal="right" vertical="center"/>
    </xf>
    <xf numFmtId="0" fontId="4" fillId="4" borderId="0" xfId="0" applyFont="1" applyFill="1"/>
    <xf numFmtId="0" fontId="7" fillId="4" borderId="0" xfId="0" applyFont="1" applyFill="1"/>
    <xf numFmtId="0" fontId="7" fillId="4" borderId="13" xfId="0" applyFont="1" applyFill="1" applyBorder="1"/>
    <xf numFmtId="164" fontId="7" fillId="4" borderId="13" xfId="0" applyNumberFormat="1" applyFont="1" applyFill="1" applyBorder="1"/>
    <xf numFmtId="0" fontId="10" fillId="0" borderId="0" xfId="0" applyFont="1" applyAlignment="1">
      <alignment horizontal="center" vertical="center" wrapText="1"/>
    </xf>
    <xf numFmtId="3" fontId="6" fillId="3" borderId="0" xfId="0" applyNumberFormat="1" applyFont="1" applyFill="1" applyAlignment="1">
      <alignment horizontal="center" vertical="center"/>
    </xf>
    <xf numFmtId="4" fontId="14" fillId="0" borderId="11" xfId="0" applyNumberFormat="1" applyFont="1" applyBorder="1" applyAlignment="1">
      <alignment horizontal="right"/>
    </xf>
    <xf numFmtId="3" fontId="6" fillId="2" borderId="0" xfId="0" applyNumberFormat="1" applyFont="1" applyFill="1" applyAlignment="1">
      <alignment horizontal="center" vertical="center"/>
    </xf>
    <xf numFmtId="4" fontId="10" fillId="2" borderId="6" xfId="0" applyNumberFormat="1" applyFont="1" applyFill="1" applyBorder="1" applyAlignment="1">
      <alignment horizontal="right" vertical="center"/>
    </xf>
    <xf numFmtId="4" fontId="10" fillId="4" borderId="11" xfId="0" applyNumberFormat="1" applyFont="1" applyFill="1" applyBorder="1" applyAlignment="1">
      <alignment horizontal="right" vertical="center"/>
    </xf>
    <xf numFmtId="4" fontId="10" fillId="0" borderId="11" xfId="0" applyNumberFormat="1" applyFont="1" applyBorder="1" applyAlignment="1">
      <alignment horizontal="right"/>
    </xf>
    <xf numFmtId="0" fontId="0" fillId="0" borderId="0" xfId="0"/>
    <xf numFmtId="0" fontId="10" fillId="0" borderId="14" xfId="0" applyFont="1" applyBorder="1" applyAlignment="1">
      <alignment horizontal="center" vertical="center" wrapText="1"/>
    </xf>
    <xf numFmtId="3" fontId="6" fillId="3" borderId="3" xfId="0" applyNumberFormat="1" applyFont="1" applyFill="1" applyBorder="1" applyAlignment="1">
      <alignment horizontal="center" vertical="center"/>
    </xf>
    <xf numFmtId="3" fontId="6" fillId="3" borderId="5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right" vertical="center"/>
    </xf>
    <xf numFmtId="4" fontId="6" fillId="2" borderId="5" xfId="0" applyNumberFormat="1" applyFont="1" applyFill="1" applyBorder="1" applyAlignment="1">
      <alignment horizontal="right" vertical="center"/>
    </xf>
    <xf numFmtId="2" fontId="0" fillId="0" borderId="0" xfId="0" applyNumberFormat="1"/>
    <xf numFmtId="3" fontId="6" fillId="3" borderId="6" xfId="0" applyNumberFormat="1" applyFont="1" applyFill="1" applyBorder="1" applyAlignment="1">
      <alignment horizontal="center" vertical="center"/>
    </xf>
    <xf numFmtId="3" fontId="6" fillId="2" borderId="6" xfId="0" applyNumberFormat="1" applyFont="1" applyFill="1" applyBorder="1" applyAlignment="1">
      <alignment horizontal="center" vertical="center"/>
    </xf>
    <xf numFmtId="3" fontId="6" fillId="2" borderId="4" xfId="0" applyNumberFormat="1" applyFont="1" applyFill="1" applyBorder="1" applyAlignment="1">
      <alignment horizontal="center" vertical="center"/>
    </xf>
    <xf numFmtId="4" fontId="10" fillId="2" borderId="1" xfId="0" applyNumberFormat="1" applyFont="1" applyFill="1" applyBorder="1" applyAlignment="1">
      <alignment horizontal="right" vertical="center"/>
    </xf>
    <xf numFmtId="4" fontId="10" fillId="4" borderId="6" xfId="0" applyNumberFormat="1" applyFont="1" applyFill="1" applyBorder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4" borderId="0" xfId="0" applyFont="1" applyFill="1" applyAlignment="1">
      <alignment horizontal="center"/>
    </xf>
    <xf numFmtId="0" fontId="12" fillId="0" borderId="0" xfId="0" applyFont="1" applyAlignment="1">
      <alignment horizontal="left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4" fillId="4" borderId="0" xfId="0" applyFont="1" applyFill="1" applyAlignment="1">
      <alignment horizontal="right"/>
    </xf>
    <xf numFmtId="0" fontId="12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3" fillId="2" borderId="0" xfId="0" applyFont="1" applyFill="1" applyAlignment="1">
      <alignment horizontal="left" vertical="top" wrapText="1"/>
    </xf>
    <xf numFmtId="0" fontId="12" fillId="2" borderId="0" xfId="0" applyFont="1" applyFill="1" applyAlignment="1">
      <alignment horizontal="left" vertical="top" wrapText="1"/>
    </xf>
    <xf numFmtId="0" fontId="11" fillId="0" borderId="0" xfId="0" applyFont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Финансовый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55"/>
  <sheetViews>
    <sheetView topLeftCell="A22" zoomScale="70" workbookViewId="0">
      <selection activeCell="L12" sqref="L12"/>
    </sheetView>
  </sheetViews>
  <sheetFormatPr defaultColWidth="9.140625" defaultRowHeight="15" x14ac:dyDescent="0.25"/>
  <cols>
    <col min="1" max="1" width="1.85546875" style="1" customWidth="1"/>
    <col min="2" max="2" width="23.140625" style="1" customWidth="1"/>
    <col min="3" max="3" width="15.7109375" style="1" customWidth="1"/>
    <col min="4" max="4" width="17.5703125" style="1" customWidth="1"/>
    <col min="5" max="5" width="18.42578125" style="1" customWidth="1"/>
    <col min="6" max="6" width="17.42578125" style="1" customWidth="1"/>
    <col min="7" max="7" width="17.85546875" style="1" customWidth="1"/>
    <col min="8" max="8" width="20.42578125" style="1" customWidth="1"/>
    <col min="9" max="9" width="22.5703125" style="1" customWidth="1"/>
    <col min="10" max="16384" width="9.140625" style="1"/>
  </cols>
  <sheetData>
    <row r="1" spans="2:9" ht="58.5" customHeight="1" x14ac:dyDescent="0.25">
      <c r="B1" s="83" t="s">
        <v>0</v>
      </c>
      <c r="C1" s="83"/>
      <c r="D1" s="83"/>
      <c r="E1" s="83"/>
      <c r="F1" s="83"/>
      <c r="G1" s="83"/>
      <c r="H1" s="83"/>
      <c r="I1" s="83"/>
    </row>
    <row r="2" spans="2:9" ht="21.75" customHeight="1" x14ac:dyDescent="0.25">
      <c r="B2" s="2"/>
      <c r="C2" s="2"/>
      <c r="D2" s="2"/>
      <c r="E2" s="3"/>
      <c r="F2" s="3"/>
      <c r="G2" s="3"/>
      <c r="I2" s="4" t="s">
        <v>1</v>
      </c>
    </row>
    <row r="3" spans="2:9" ht="15.75" x14ac:dyDescent="0.25">
      <c r="B3" s="3"/>
      <c r="C3" s="3"/>
      <c r="D3" s="3"/>
      <c r="E3" s="3"/>
      <c r="F3" s="3"/>
      <c r="G3" s="3"/>
    </row>
    <row r="4" spans="2:9" ht="15.75" customHeight="1" x14ac:dyDescent="0.25">
      <c r="B4" s="84" t="s">
        <v>2</v>
      </c>
      <c r="C4" s="84"/>
      <c r="D4" s="84"/>
      <c r="E4" s="84"/>
      <c r="F4" s="84"/>
      <c r="G4" s="84"/>
      <c r="H4" s="84"/>
      <c r="I4" s="84"/>
    </row>
    <row r="5" spans="2:9" ht="15.75" x14ac:dyDescent="0.25">
      <c r="B5" s="85" t="s">
        <v>3</v>
      </c>
      <c r="C5" s="85"/>
      <c r="D5" s="85"/>
      <c r="E5" s="85"/>
      <c r="F5" s="85"/>
      <c r="G5" s="85"/>
      <c r="H5" s="85"/>
      <c r="I5" s="85"/>
    </row>
    <row r="6" spans="2:9" ht="22.5" customHeight="1" x14ac:dyDescent="0.25">
      <c r="B6" s="86" t="s">
        <v>4</v>
      </c>
      <c r="C6" s="86"/>
      <c r="D6" s="86"/>
      <c r="E6" s="86"/>
      <c r="F6" s="86"/>
      <c r="G6" s="86"/>
      <c r="H6" s="86"/>
      <c r="I6" s="86"/>
    </row>
    <row r="7" spans="2:9" ht="36.75" customHeight="1" x14ac:dyDescent="0.25">
      <c r="B7" s="84" t="s">
        <v>5</v>
      </c>
      <c r="C7" s="85"/>
      <c r="D7" s="85"/>
      <c r="E7" s="85"/>
      <c r="F7" s="85"/>
      <c r="G7" s="85"/>
      <c r="H7" s="85"/>
      <c r="I7" s="85"/>
    </row>
    <row r="8" spans="2:9" ht="15.75" x14ac:dyDescent="0.25">
      <c r="B8" s="3" t="s">
        <v>6</v>
      </c>
      <c r="C8" s="3"/>
      <c r="D8" s="3"/>
      <c r="E8" s="3"/>
      <c r="F8" s="3"/>
      <c r="G8" s="3"/>
    </row>
    <row r="9" spans="2:9" ht="15" customHeight="1" x14ac:dyDescent="0.25">
      <c r="B9" s="5"/>
      <c r="C9" s="5"/>
      <c r="D9" s="5"/>
      <c r="E9" s="5"/>
      <c r="F9" s="5"/>
      <c r="G9" s="5"/>
    </row>
    <row r="10" spans="2:9" ht="24.75" customHeight="1" x14ac:dyDescent="0.25">
      <c r="B10" s="79" t="s">
        <v>7</v>
      </c>
      <c r="C10" s="79" t="s">
        <v>8</v>
      </c>
      <c r="D10" s="79"/>
      <c r="E10" s="79" t="s">
        <v>9</v>
      </c>
      <c r="F10" s="79"/>
      <c r="G10" s="79" t="s">
        <v>10</v>
      </c>
      <c r="H10" s="79"/>
      <c r="I10" s="79"/>
    </row>
    <row r="11" spans="2:9" ht="36.75" customHeight="1" x14ac:dyDescent="0.25">
      <c r="B11" s="79"/>
      <c r="C11" s="79"/>
      <c r="D11" s="79"/>
      <c r="E11" s="79"/>
      <c r="F11" s="79"/>
      <c r="G11" s="80" t="s">
        <v>11</v>
      </c>
      <c r="H11" s="82" t="s">
        <v>12</v>
      </c>
      <c r="I11" s="82"/>
    </row>
    <row r="12" spans="2:9" ht="84" customHeight="1" x14ac:dyDescent="0.25">
      <c r="B12" s="79"/>
      <c r="C12" s="6" t="s">
        <v>13</v>
      </c>
      <c r="D12" s="6" t="s">
        <v>14</v>
      </c>
      <c r="E12" s="6" t="s">
        <v>13</v>
      </c>
      <c r="F12" s="6" t="s">
        <v>14</v>
      </c>
      <c r="G12" s="81"/>
      <c r="H12" s="7" t="s">
        <v>15</v>
      </c>
      <c r="I12" s="7" t="s">
        <v>16</v>
      </c>
    </row>
    <row r="13" spans="2:9" ht="12.75" customHeight="1" x14ac:dyDescent="0.25">
      <c r="B13" s="8">
        <v>1</v>
      </c>
      <c r="C13" s="9">
        <v>2</v>
      </c>
      <c r="D13" s="9">
        <v>3</v>
      </c>
      <c r="E13" s="8">
        <v>4</v>
      </c>
      <c r="F13" s="8">
        <v>5</v>
      </c>
      <c r="G13" s="8" t="s">
        <v>17</v>
      </c>
      <c r="H13" s="8" t="s">
        <v>18</v>
      </c>
      <c r="I13" s="8" t="s">
        <v>19</v>
      </c>
    </row>
    <row r="14" spans="2:9" ht="18" customHeight="1" x14ac:dyDescent="0.25">
      <c r="B14" s="10" t="s">
        <v>20</v>
      </c>
      <c r="C14" s="11">
        <v>147.90000000000009</v>
      </c>
      <c r="D14" s="12">
        <v>0</v>
      </c>
      <c r="E14" s="12">
        <v>3549.1</v>
      </c>
      <c r="F14" s="12">
        <v>0</v>
      </c>
      <c r="G14" s="11">
        <f t="shared" ref="G14:G47" si="0">H14+I14</f>
        <v>3697</v>
      </c>
      <c r="H14" s="11">
        <v>147.90000000000009</v>
      </c>
      <c r="I14" s="11">
        <v>3549.1</v>
      </c>
    </row>
    <row r="15" spans="2:9" ht="18" customHeight="1" x14ac:dyDescent="0.25">
      <c r="B15" s="10" t="s">
        <v>21</v>
      </c>
      <c r="C15" s="11">
        <v>147.90000000000009</v>
      </c>
      <c r="D15" s="12">
        <v>0</v>
      </c>
      <c r="E15" s="12">
        <v>3549.1</v>
      </c>
      <c r="F15" s="12">
        <v>0</v>
      </c>
      <c r="G15" s="11">
        <f t="shared" si="0"/>
        <v>3697</v>
      </c>
      <c r="H15" s="11">
        <v>147.90000000000009</v>
      </c>
      <c r="I15" s="11">
        <v>3549.1</v>
      </c>
    </row>
    <row r="16" spans="2:9" ht="18" customHeight="1" x14ac:dyDescent="0.25">
      <c r="B16" s="10" t="s">
        <v>22</v>
      </c>
      <c r="C16" s="11">
        <v>147.90000000000009</v>
      </c>
      <c r="D16" s="12">
        <v>0</v>
      </c>
      <c r="E16" s="12">
        <v>3549.1</v>
      </c>
      <c r="F16" s="12">
        <v>0</v>
      </c>
      <c r="G16" s="11">
        <f t="shared" si="0"/>
        <v>3697</v>
      </c>
      <c r="H16" s="11">
        <v>147.90000000000009</v>
      </c>
      <c r="I16" s="11">
        <v>3549.1</v>
      </c>
    </row>
    <row r="17" spans="2:9" ht="18" customHeight="1" x14ac:dyDescent="0.25">
      <c r="B17" s="10" t="s">
        <v>23</v>
      </c>
      <c r="C17" s="11">
        <v>115.1</v>
      </c>
      <c r="D17" s="12">
        <v>0</v>
      </c>
      <c r="E17" s="12">
        <v>2760.5</v>
      </c>
      <c r="F17" s="12">
        <v>0</v>
      </c>
      <c r="G17" s="11">
        <f t="shared" si="0"/>
        <v>2875.6</v>
      </c>
      <c r="H17" s="11">
        <v>115.1</v>
      </c>
      <c r="I17" s="11">
        <v>2760.5</v>
      </c>
    </row>
    <row r="18" spans="2:9" ht="18" customHeight="1" x14ac:dyDescent="0.25">
      <c r="B18" s="10" t="s">
        <v>24</v>
      </c>
      <c r="C18" s="11">
        <v>147.90000000000009</v>
      </c>
      <c r="D18" s="12">
        <v>0</v>
      </c>
      <c r="E18" s="12">
        <v>3549.1</v>
      </c>
      <c r="F18" s="12">
        <v>0</v>
      </c>
      <c r="G18" s="11">
        <f t="shared" si="0"/>
        <v>3697</v>
      </c>
      <c r="H18" s="11">
        <v>147.90000000000009</v>
      </c>
      <c r="I18" s="11">
        <v>3549.1</v>
      </c>
    </row>
    <row r="19" spans="2:9" ht="18" customHeight="1" x14ac:dyDescent="0.25">
      <c r="B19" s="10" t="s">
        <v>25</v>
      </c>
      <c r="C19" s="11">
        <v>139.69999999999982</v>
      </c>
      <c r="D19" s="12">
        <v>0</v>
      </c>
      <c r="E19" s="12">
        <v>3352</v>
      </c>
      <c r="F19" s="12">
        <v>0</v>
      </c>
      <c r="G19" s="11">
        <f t="shared" si="0"/>
        <v>3491.7</v>
      </c>
      <c r="H19" s="11">
        <v>139.69999999999982</v>
      </c>
      <c r="I19" s="11">
        <v>3352</v>
      </c>
    </row>
    <row r="20" spans="2:9" ht="18" customHeight="1" x14ac:dyDescent="0.25">
      <c r="B20" s="10" t="s">
        <v>26</v>
      </c>
      <c r="C20" s="11">
        <v>147.90000000000009</v>
      </c>
      <c r="D20" s="12">
        <v>0</v>
      </c>
      <c r="E20" s="12">
        <v>3549.1</v>
      </c>
      <c r="F20" s="12">
        <v>0</v>
      </c>
      <c r="G20" s="11">
        <f t="shared" si="0"/>
        <v>3697</v>
      </c>
      <c r="H20" s="11">
        <v>147.90000000000009</v>
      </c>
      <c r="I20" s="11">
        <v>3549.1</v>
      </c>
    </row>
    <row r="21" spans="2:9" ht="18" customHeight="1" x14ac:dyDescent="0.25">
      <c r="B21" s="10" t="s">
        <v>27</v>
      </c>
      <c r="C21" s="11">
        <v>147.90000000000009</v>
      </c>
      <c r="D21" s="12">
        <v>0</v>
      </c>
      <c r="E21" s="12">
        <v>3549.1</v>
      </c>
      <c r="F21" s="12">
        <v>0</v>
      </c>
      <c r="G21" s="11">
        <f t="shared" si="0"/>
        <v>3697</v>
      </c>
      <c r="H21" s="11">
        <v>147.90000000000009</v>
      </c>
      <c r="I21" s="11">
        <v>3549.1</v>
      </c>
    </row>
    <row r="22" spans="2:9" ht="18" customHeight="1" x14ac:dyDescent="0.25">
      <c r="B22" s="10" t="s">
        <v>28</v>
      </c>
      <c r="C22" s="11">
        <v>147.90000000000009</v>
      </c>
      <c r="D22" s="12">
        <v>0</v>
      </c>
      <c r="E22" s="12">
        <v>3549.1</v>
      </c>
      <c r="F22" s="12">
        <v>0</v>
      </c>
      <c r="G22" s="11">
        <f t="shared" si="0"/>
        <v>3697</v>
      </c>
      <c r="H22" s="11">
        <v>147.90000000000009</v>
      </c>
      <c r="I22" s="11">
        <v>3549.1</v>
      </c>
    </row>
    <row r="23" spans="2:9" ht="18" customHeight="1" x14ac:dyDescent="0.25">
      <c r="B23" s="10" t="s">
        <v>29</v>
      </c>
      <c r="C23" s="11">
        <v>180.8</v>
      </c>
      <c r="D23" s="12">
        <v>0</v>
      </c>
      <c r="E23" s="12">
        <v>4337.8999999999996</v>
      </c>
      <c r="F23" s="12">
        <v>0</v>
      </c>
      <c r="G23" s="11">
        <f t="shared" si="0"/>
        <v>4518.7</v>
      </c>
      <c r="H23" s="11">
        <v>180.8</v>
      </c>
      <c r="I23" s="11">
        <v>4337.8999999999996</v>
      </c>
    </row>
    <row r="24" spans="2:9" ht="18" customHeight="1" x14ac:dyDescent="0.25">
      <c r="B24" s="10" t="s">
        <v>30</v>
      </c>
      <c r="C24" s="11">
        <v>152</v>
      </c>
      <c r="D24" s="12">
        <v>0</v>
      </c>
      <c r="E24" s="12">
        <v>3647.7</v>
      </c>
      <c r="F24" s="12">
        <v>0</v>
      </c>
      <c r="G24" s="11">
        <f t="shared" si="0"/>
        <v>3799.7</v>
      </c>
      <c r="H24" s="11">
        <v>152</v>
      </c>
      <c r="I24" s="11">
        <v>3647.7</v>
      </c>
    </row>
    <row r="25" spans="2:9" ht="18" customHeight="1" x14ac:dyDescent="0.25">
      <c r="B25" s="10" t="s">
        <v>31</v>
      </c>
      <c r="C25" s="11">
        <v>82.200000000000045</v>
      </c>
      <c r="D25" s="12">
        <v>0</v>
      </c>
      <c r="E25" s="12">
        <v>1971.7</v>
      </c>
      <c r="F25" s="12">
        <v>0</v>
      </c>
      <c r="G25" s="11">
        <f t="shared" si="0"/>
        <v>2053.9</v>
      </c>
      <c r="H25" s="11">
        <v>82.200000000000045</v>
      </c>
      <c r="I25" s="11">
        <v>1971.7</v>
      </c>
    </row>
    <row r="26" spans="2:9" ht="18" customHeight="1" x14ac:dyDescent="0.25">
      <c r="B26" s="10" t="s">
        <v>32</v>
      </c>
      <c r="C26" s="11">
        <v>127.4</v>
      </c>
      <c r="D26" s="12">
        <v>0</v>
      </c>
      <c r="E26" s="12">
        <v>3056.3</v>
      </c>
      <c r="F26" s="12">
        <v>0</v>
      </c>
      <c r="G26" s="11">
        <f t="shared" si="0"/>
        <v>3183.7000000000003</v>
      </c>
      <c r="H26" s="11">
        <v>127.4</v>
      </c>
      <c r="I26" s="11">
        <v>3056.3</v>
      </c>
    </row>
    <row r="27" spans="2:9" ht="18" customHeight="1" x14ac:dyDescent="0.25">
      <c r="B27" s="10" t="s">
        <v>33</v>
      </c>
      <c r="C27" s="11">
        <v>147.90000000000009</v>
      </c>
      <c r="D27" s="12">
        <v>0</v>
      </c>
      <c r="E27" s="12">
        <v>3549.1</v>
      </c>
      <c r="F27" s="12">
        <v>0</v>
      </c>
      <c r="G27" s="11">
        <f t="shared" si="0"/>
        <v>3697</v>
      </c>
      <c r="H27" s="11">
        <v>147.90000000000009</v>
      </c>
      <c r="I27" s="11">
        <v>3549.1</v>
      </c>
    </row>
    <row r="28" spans="2:9" ht="18" customHeight="1" x14ac:dyDescent="0.25">
      <c r="B28" s="10" t="s">
        <v>34</v>
      </c>
      <c r="C28" s="11">
        <v>180.8</v>
      </c>
      <c r="D28" s="12">
        <v>0</v>
      </c>
      <c r="E28" s="12">
        <v>4337.8999999999996</v>
      </c>
      <c r="F28" s="12">
        <v>0</v>
      </c>
      <c r="G28" s="11">
        <f t="shared" si="0"/>
        <v>4518.7</v>
      </c>
      <c r="H28" s="11">
        <v>180.8</v>
      </c>
      <c r="I28" s="11">
        <v>4337.8999999999996</v>
      </c>
    </row>
    <row r="29" spans="2:9" ht="18" customHeight="1" x14ac:dyDescent="0.25">
      <c r="B29" s="10" t="s">
        <v>35</v>
      </c>
      <c r="C29" s="11">
        <v>111</v>
      </c>
      <c r="D29" s="12">
        <v>0</v>
      </c>
      <c r="E29" s="12">
        <v>2661.9</v>
      </c>
      <c r="F29" s="12">
        <v>0</v>
      </c>
      <c r="G29" s="11">
        <f t="shared" si="0"/>
        <v>2772.9</v>
      </c>
      <c r="H29" s="11">
        <v>111</v>
      </c>
      <c r="I29" s="11">
        <v>2661.9</v>
      </c>
    </row>
    <row r="30" spans="2:9" ht="18" customHeight="1" x14ac:dyDescent="0.25">
      <c r="B30" s="10" t="s">
        <v>36</v>
      </c>
      <c r="C30" s="11">
        <v>127.4</v>
      </c>
      <c r="D30" s="12">
        <v>0</v>
      </c>
      <c r="E30" s="12">
        <v>3056.3</v>
      </c>
      <c r="F30" s="12">
        <v>0</v>
      </c>
      <c r="G30" s="11">
        <f t="shared" si="0"/>
        <v>3183.7000000000003</v>
      </c>
      <c r="H30" s="11">
        <v>127.4</v>
      </c>
      <c r="I30" s="11">
        <v>3056.3</v>
      </c>
    </row>
    <row r="31" spans="2:9" ht="18" customHeight="1" x14ac:dyDescent="0.25">
      <c r="B31" s="10" t="s">
        <v>37</v>
      </c>
      <c r="C31" s="11">
        <v>147.90000000000009</v>
      </c>
      <c r="D31" s="12">
        <v>0</v>
      </c>
      <c r="E31" s="12">
        <v>3549.1</v>
      </c>
      <c r="F31" s="12">
        <v>0</v>
      </c>
      <c r="G31" s="11">
        <f t="shared" si="0"/>
        <v>3697</v>
      </c>
      <c r="H31" s="11">
        <v>147.90000000000009</v>
      </c>
      <c r="I31" s="11">
        <v>3549.1</v>
      </c>
    </row>
    <row r="32" spans="2:9" ht="18" customHeight="1" x14ac:dyDescent="0.25">
      <c r="B32" s="10" t="s">
        <v>38</v>
      </c>
      <c r="C32" s="11">
        <v>254.70000000000073</v>
      </c>
      <c r="D32" s="12">
        <v>0</v>
      </c>
      <c r="E32" s="12">
        <v>6112.4</v>
      </c>
      <c r="F32" s="12">
        <v>0</v>
      </c>
      <c r="G32" s="11">
        <f t="shared" si="0"/>
        <v>6367.1</v>
      </c>
      <c r="H32" s="11">
        <v>254.70000000000073</v>
      </c>
      <c r="I32" s="11">
        <v>6112.4</v>
      </c>
    </row>
    <row r="33" spans="2:9" ht="18" customHeight="1" x14ac:dyDescent="0.25">
      <c r="B33" s="10" t="s">
        <v>39</v>
      </c>
      <c r="C33" s="11">
        <v>180.8</v>
      </c>
      <c r="D33" s="12">
        <v>0</v>
      </c>
      <c r="E33" s="12">
        <v>4337.8999999999996</v>
      </c>
      <c r="F33" s="12">
        <v>0</v>
      </c>
      <c r="G33" s="11">
        <f t="shared" si="0"/>
        <v>4518.7</v>
      </c>
      <c r="H33" s="11">
        <v>180.8</v>
      </c>
      <c r="I33" s="11">
        <v>4337.8999999999996</v>
      </c>
    </row>
    <row r="34" spans="2:9" ht="18" customHeight="1" x14ac:dyDescent="0.25">
      <c r="B34" s="10" t="s">
        <v>40</v>
      </c>
      <c r="C34" s="11">
        <v>111</v>
      </c>
      <c r="D34" s="12">
        <v>0</v>
      </c>
      <c r="E34" s="12">
        <v>2661.9</v>
      </c>
      <c r="F34" s="12">
        <v>0</v>
      </c>
      <c r="G34" s="11">
        <f t="shared" si="0"/>
        <v>2772.9</v>
      </c>
      <c r="H34" s="11">
        <v>111</v>
      </c>
      <c r="I34" s="11">
        <v>2661.9</v>
      </c>
    </row>
    <row r="35" spans="2:9" ht="18" customHeight="1" x14ac:dyDescent="0.25">
      <c r="B35" s="10" t="s">
        <v>41</v>
      </c>
      <c r="C35" s="11">
        <v>250.59999999999945</v>
      </c>
      <c r="D35" s="12">
        <v>0</v>
      </c>
      <c r="E35" s="12">
        <v>6013.8</v>
      </c>
      <c r="F35" s="12">
        <v>0</v>
      </c>
      <c r="G35" s="11">
        <f t="shared" si="0"/>
        <v>6264.4</v>
      </c>
      <c r="H35" s="11">
        <v>250.59999999999945</v>
      </c>
      <c r="I35" s="11">
        <v>6013.8</v>
      </c>
    </row>
    <row r="36" spans="2:9" ht="18" customHeight="1" x14ac:dyDescent="0.25">
      <c r="B36" s="10" t="s">
        <v>42</v>
      </c>
      <c r="C36" s="11">
        <v>176.7</v>
      </c>
      <c r="D36" s="12">
        <v>0</v>
      </c>
      <c r="E36" s="12">
        <v>4239.3</v>
      </c>
      <c r="F36" s="12">
        <v>0</v>
      </c>
      <c r="G36" s="11">
        <f t="shared" si="0"/>
        <v>4416</v>
      </c>
      <c r="H36" s="11">
        <v>176.7</v>
      </c>
      <c r="I36" s="11">
        <v>4239.3</v>
      </c>
    </row>
    <row r="37" spans="2:9" ht="18" customHeight="1" x14ac:dyDescent="0.25">
      <c r="B37" s="10" t="s">
        <v>43</v>
      </c>
      <c r="C37" s="11">
        <v>90.400000000000091</v>
      </c>
      <c r="D37" s="12">
        <v>0</v>
      </c>
      <c r="E37" s="12">
        <v>2168.9</v>
      </c>
      <c r="F37" s="12">
        <v>0</v>
      </c>
      <c r="G37" s="11">
        <f t="shared" si="0"/>
        <v>2259.3000000000002</v>
      </c>
      <c r="H37" s="11">
        <v>90.400000000000091</v>
      </c>
      <c r="I37" s="11">
        <v>2168.9</v>
      </c>
    </row>
    <row r="38" spans="2:9" ht="18" customHeight="1" x14ac:dyDescent="0.25">
      <c r="B38" s="10" t="s">
        <v>44</v>
      </c>
      <c r="C38" s="11">
        <v>135.59999999999991</v>
      </c>
      <c r="D38" s="12">
        <v>0</v>
      </c>
      <c r="E38" s="12">
        <v>3253.4</v>
      </c>
      <c r="F38" s="12">
        <v>0</v>
      </c>
      <c r="G38" s="11">
        <f t="shared" si="0"/>
        <v>3389</v>
      </c>
      <c r="H38" s="11">
        <v>135.59999999999991</v>
      </c>
      <c r="I38" s="11">
        <v>3253.4</v>
      </c>
    </row>
    <row r="39" spans="2:9" ht="18" customHeight="1" x14ac:dyDescent="0.25">
      <c r="B39" s="10" t="s">
        <v>45</v>
      </c>
      <c r="C39" s="11">
        <v>156.09999999999991</v>
      </c>
      <c r="D39" s="12">
        <v>0</v>
      </c>
      <c r="E39" s="12">
        <v>3746.3</v>
      </c>
      <c r="F39" s="12">
        <v>0</v>
      </c>
      <c r="G39" s="11">
        <f t="shared" si="0"/>
        <v>3902.4</v>
      </c>
      <c r="H39" s="11">
        <v>156.09999999999991</v>
      </c>
      <c r="I39" s="11">
        <v>3746.3</v>
      </c>
    </row>
    <row r="40" spans="2:9" ht="18" customHeight="1" x14ac:dyDescent="0.25">
      <c r="B40" s="10" t="s">
        <v>46</v>
      </c>
      <c r="C40" s="11">
        <v>189</v>
      </c>
      <c r="D40" s="12">
        <v>0</v>
      </c>
      <c r="E40" s="12">
        <v>4535</v>
      </c>
      <c r="F40" s="12">
        <v>0</v>
      </c>
      <c r="G40" s="11">
        <f t="shared" si="0"/>
        <v>4724</v>
      </c>
      <c r="H40" s="11">
        <v>189</v>
      </c>
      <c r="I40" s="11">
        <v>4535</v>
      </c>
    </row>
    <row r="41" spans="2:9" ht="18" customHeight="1" x14ac:dyDescent="0.25">
      <c r="B41" s="10" t="s">
        <v>47</v>
      </c>
      <c r="C41" s="11">
        <v>147.90000000000009</v>
      </c>
      <c r="D41" s="12">
        <v>0</v>
      </c>
      <c r="E41" s="12">
        <v>3549.1</v>
      </c>
      <c r="F41" s="12">
        <v>0</v>
      </c>
      <c r="G41" s="11">
        <f t="shared" si="0"/>
        <v>3697</v>
      </c>
      <c r="H41" s="11">
        <v>147.90000000000009</v>
      </c>
      <c r="I41" s="11">
        <v>3549.1</v>
      </c>
    </row>
    <row r="42" spans="2:9" ht="18" customHeight="1" x14ac:dyDescent="0.25">
      <c r="B42" s="10" t="s">
        <v>48</v>
      </c>
      <c r="C42" s="11">
        <v>123.3</v>
      </c>
      <c r="D42" s="12">
        <v>0</v>
      </c>
      <c r="E42" s="12">
        <v>2957.7</v>
      </c>
      <c r="F42" s="12">
        <v>0</v>
      </c>
      <c r="G42" s="11">
        <f t="shared" si="0"/>
        <v>3081</v>
      </c>
      <c r="H42" s="11">
        <v>123.3</v>
      </c>
      <c r="I42" s="11">
        <v>2957.7</v>
      </c>
    </row>
    <row r="43" spans="2:9" ht="18" customHeight="1" x14ac:dyDescent="0.25">
      <c r="B43" s="10" t="s">
        <v>49</v>
      </c>
      <c r="C43" s="11">
        <v>123.3</v>
      </c>
      <c r="D43" s="12">
        <v>0</v>
      </c>
      <c r="E43" s="12">
        <v>2957.7</v>
      </c>
      <c r="F43" s="12">
        <v>0</v>
      </c>
      <c r="G43" s="11">
        <f t="shared" si="0"/>
        <v>3081</v>
      </c>
      <c r="H43" s="11">
        <v>123.3</v>
      </c>
      <c r="I43" s="11">
        <v>2957.7</v>
      </c>
    </row>
    <row r="44" spans="2:9" ht="18" customHeight="1" x14ac:dyDescent="0.25">
      <c r="B44" s="10" t="s">
        <v>50</v>
      </c>
      <c r="C44" s="11">
        <v>250.59999999999945</v>
      </c>
      <c r="D44" s="12">
        <v>0</v>
      </c>
      <c r="E44" s="12">
        <v>6013.8</v>
      </c>
      <c r="F44" s="12">
        <v>0</v>
      </c>
      <c r="G44" s="11">
        <f t="shared" si="0"/>
        <v>6264.4</v>
      </c>
      <c r="H44" s="11">
        <v>250.59999999999945</v>
      </c>
      <c r="I44" s="11">
        <v>6013.8</v>
      </c>
    </row>
    <row r="45" spans="2:9" ht="18" customHeight="1" x14ac:dyDescent="0.25">
      <c r="B45" s="10" t="s">
        <v>51</v>
      </c>
      <c r="C45" s="11">
        <v>213.7</v>
      </c>
      <c r="D45" s="12">
        <v>0</v>
      </c>
      <c r="E45" s="12">
        <v>5126.6000000000004</v>
      </c>
      <c r="F45" s="12">
        <v>0</v>
      </c>
      <c r="G45" s="11">
        <f t="shared" si="0"/>
        <v>5340.3</v>
      </c>
      <c r="H45" s="11">
        <v>213.7</v>
      </c>
      <c r="I45" s="11">
        <v>5126.6000000000004</v>
      </c>
    </row>
    <row r="46" spans="2:9" ht="18" customHeight="1" x14ac:dyDescent="0.25">
      <c r="B46" s="10" t="s">
        <v>52</v>
      </c>
      <c r="C46" s="11">
        <v>230.1</v>
      </c>
      <c r="D46" s="12">
        <v>0</v>
      </c>
      <c r="E46" s="12">
        <v>5520.9</v>
      </c>
      <c r="F46" s="12">
        <v>0</v>
      </c>
      <c r="G46" s="11">
        <f t="shared" si="0"/>
        <v>5751</v>
      </c>
      <c r="H46" s="11">
        <v>230.1</v>
      </c>
      <c r="I46" s="11">
        <v>5520.9</v>
      </c>
    </row>
    <row r="47" spans="2:9" ht="18" customHeight="1" x14ac:dyDescent="0.25">
      <c r="B47" s="10" t="s">
        <v>53</v>
      </c>
      <c r="C47" s="11">
        <v>5093.7</v>
      </c>
      <c r="D47" s="12">
        <v>0</v>
      </c>
      <c r="E47" s="12">
        <v>122247.6</v>
      </c>
      <c r="F47" s="12">
        <v>0</v>
      </c>
      <c r="G47" s="11">
        <f t="shared" si="0"/>
        <v>127341.3</v>
      </c>
      <c r="H47" s="11">
        <v>5093.7</v>
      </c>
      <c r="I47" s="11">
        <v>122247.6</v>
      </c>
    </row>
    <row r="48" spans="2:9" s="13" customFormat="1" ht="18" customHeight="1" x14ac:dyDescent="0.2">
      <c r="B48" s="14" t="s">
        <v>54</v>
      </c>
      <c r="C48" s="15">
        <f>SUM(C14:C47)</f>
        <v>10275</v>
      </c>
      <c r="D48" s="16">
        <f t="shared" ref="D48:I48" si="1">SUM(D14:D47)</f>
        <v>0</v>
      </c>
      <c r="E48" s="15">
        <f t="shared" si="1"/>
        <v>246566.39999999997</v>
      </c>
      <c r="F48" s="15">
        <f t="shared" si="1"/>
        <v>0</v>
      </c>
      <c r="G48" s="15">
        <f t="shared" si="1"/>
        <v>256841.39999999997</v>
      </c>
      <c r="H48" s="15">
        <f>SUM(H14:H47)</f>
        <v>10275</v>
      </c>
      <c r="I48" s="15">
        <f t="shared" si="1"/>
        <v>246566.39999999997</v>
      </c>
    </row>
    <row r="49" spans="2:9" ht="18" customHeight="1" x14ac:dyDescent="0.25">
      <c r="B49" s="17"/>
      <c r="C49" s="18"/>
      <c r="D49" s="19"/>
      <c r="E49" s="18"/>
      <c r="F49" s="18"/>
      <c r="G49" s="18"/>
      <c r="H49" s="18"/>
      <c r="I49" s="18"/>
    </row>
    <row r="50" spans="2:9" ht="18" customHeight="1" x14ac:dyDescent="0.25">
      <c r="B50" s="17"/>
      <c r="C50" s="18"/>
      <c r="D50" s="19"/>
      <c r="E50" s="18"/>
      <c r="F50" s="18"/>
      <c r="G50" s="18"/>
      <c r="H50" s="18"/>
      <c r="I50" s="18"/>
    </row>
    <row r="51" spans="2:9" ht="15.75" x14ac:dyDescent="0.25">
      <c r="B51" s="3"/>
      <c r="F51" s="3"/>
      <c r="G51" s="3"/>
      <c r="I51" s="20"/>
    </row>
    <row r="53" spans="2:9" x14ac:dyDescent="0.25">
      <c r="H53" s="21"/>
    </row>
    <row r="54" spans="2:9" x14ac:dyDescent="0.25">
      <c r="G54" s="22"/>
      <c r="H54" s="21"/>
      <c r="I54" s="21"/>
    </row>
    <row r="55" spans="2:9" x14ac:dyDescent="0.25">
      <c r="G55" s="22"/>
      <c r="H55" s="23"/>
    </row>
  </sheetData>
  <mergeCells count="11">
    <mergeCell ref="B1:I1"/>
    <mergeCell ref="B4:I4"/>
    <mergeCell ref="B5:I5"/>
    <mergeCell ref="B6:I6"/>
    <mergeCell ref="B7:I7"/>
    <mergeCell ref="B10:B12"/>
    <mergeCell ref="C10:D11"/>
    <mergeCell ref="E10:F11"/>
    <mergeCell ref="G10:I10"/>
    <mergeCell ref="G11:G12"/>
    <mergeCell ref="H11:I11"/>
  </mergeCells>
  <pageMargins left="0.7" right="0.7" top="0.75" bottom="0.75" header="0.3" footer="0.3"/>
  <pageSetup paperSize="9" scale="33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I55"/>
  <sheetViews>
    <sheetView view="pageBreakPreview" topLeftCell="A4" zoomScale="60" workbookViewId="0">
      <selection activeCell="C48" sqref="C48"/>
    </sheetView>
  </sheetViews>
  <sheetFormatPr defaultColWidth="9.140625" defaultRowHeight="15" x14ac:dyDescent="0.25"/>
  <cols>
    <col min="1" max="1" width="1.85546875" style="1" customWidth="1"/>
    <col min="2" max="2" width="25.7109375" style="1" customWidth="1"/>
    <col min="3" max="3" width="15.7109375" style="1" customWidth="1"/>
    <col min="4" max="4" width="17.5703125" style="1" customWidth="1"/>
    <col min="5" max="5" width="18.42578125" style="1" customWidth="1"/>
    <col min="6" max="6" width="17.42578125" style="1" customWidth="1"/>
    <col min="7" max="7" width="17.85546875" style="1" customWidth="1"/>
    <col min="8" max="8" width="20.42578125" style="1" customWidth="1"/>
    <col min="9" max="9" width="25.85546875" style="1" customWidth="1"/>
    <col min="10" max="16384" width="9.140625" style="1"/>
  </cols>
  <sheetData>
    <row r="1" spans="2:9" ht="58.5" customHeight="1" x14ac:dyDescent="0.25">
      <c r="B1" s="83" t="s">
        <v>0</v>
      </c>
      <c r="C1" s="83"/>
      <c r="D1" s="83"/>
      <c r="E1" s="83"/>
      <c r="F1" s="83"/>
      <c r="G1" s="83"/>
      <c r="H1" s="83"/>
      <c r="I1" s="83"/>
    </row>
    <row r="2" spans="2:9" ht="21.75" customHeight="1" x14ac:dyDescent="0.25">
      <c r="B2" s="2"/>
      <c r="C2" s="2"/>
      <c r="D2" s="2"/>
      <c r="E2" s="3"/>
      <c r="F2" s="3"/>
      <c r="G2" s="3"/>
      <c r="I2" s="4" t="s">
        <v>55</v>
      </c>
    </row>
    <row r="3" spans="2:9" ht="15.75" x14ac:dyDescent="0.25">
      <c r="B3" s="3"/>
      <c r="C3" s="3"/>
      <c r="D3" s="3"/>
      <c r="E3" s="3"/>
      <c r="F3" s="3"/>
      <c r="G3" s="3"/>
    </row>
    <row r="4" spans="2:9" ht="15.75" customHeight="1" x14ac:dyDescent="0.25">
      <c r="B4" s="84" t="s">
        <v>2</v>
      </c>
      <c r="C4" s="84"/>
      <c r="D4" s="84"/>
      <c r="E4" s="84"/>
      <c r="F4" s="84"/>
      <c r="G4" s="84"/>
      <c r="H4" s="84"/>
      <c r="I4" s="84"/>
    </row>
    <row r="5" spans="2:9" ht="15.75" x14ac:dyDescent="0.25">
      <c r="B5" s="85" t="s">
        <v>3</v>
      </c>
      <c r="C5" s="85"/>
      <c r="D5" s="85"/>
      <c r="E5" s="85"/>
      <c r="F5" s="85"/>
      <c r="G5" s="85"/>
      <c r="H5" s="85"/>
      <c r="I5" s="85"/>
    </row>
    <row r="6" spans="2:9" ht="22.5" customHeight="1" x14ac:dyDescent="0.25">
      <c r="B6" s="86" t="s">
        <v>4</v>
      </c>
      <c r="C6" s="86"/>
      <c r="D6" s="86"/>
      <c r="E6" s="86"/>
      <c r="F6" s="86"/>
      <c r="G6" s="86"/>
      <c r="H6" s="86"/>
      <c r="I6" s="86"/>
    </row>
    <row r="7" spans="2:9" ht="36.75" customHeight="1" x14ac:dyDescent="0.25">
      <c r="B7" s="84" t="s">
        <v>5</v>
      </c>
      <c r="C7" s="85"/>
      <c r="D7" s="85"/>
      <c r="E7" s="85"/>
      <c r="F7" s="85"/>
      <c r="G7" s="85"/>
      <c r="H7" s="85"/>
      <c r="I7" s="85"/>
    </row>
    <row r="8" spans="2:9" ht="15.75" x14ac:dyDescent="0.25">
      <c r="B8" s="3" t="s">
        <v>6</v>
      </c>
      <c r="C8" s="3"/>
      <c r="D8" s="3"/>
      <c r="E8" s="3"/>
      <c r="F8" s="3"/>
      <c r="G8" s="3"/>
    </row>
    <row r="9" spans="2:9" ht="15" customHeight="1" x14ac:dyDescent="0.25">
      <c r="B9" s="5"/>
      <c r="C9" s="5"/>
      <c r="D9" s="5"/>
      <c r="E9" s="5"/>
      <c r="F9" s="5"/>
      <c r="G9" s="5"/>
    </row>
    <row r="10" spans="2:9" ht="24.75" customHeight="1" x14ac:dyDescent="0.25">
      <c r="B10" s="79" t="s">
        <v>7</v>
      </c>
      <c r="C10" s="79" t="s">
        <v>8</v>
      </c>
      <c r="D10" s="79"/>
      <c r="E10" s="79" t="s">
        <v>56</v>
      </c>
      <c r="F10" s="79"/>
      <c r="G10" s="79" t="s">
        <v>10</v>
      </c>
      <c r="H10" s="79"/>
      <c r="I10" s="79"/>
    </row>
    <row r="11" spans="2:9" ht="36.75" customHeight="1" x14ac:dyDescent="0.25">
      <c r="B11" s="79"/>
      <c r="C11" s="79"/>
      <c r="D11" s="79"/>
      <c r="E11" s="79"/>
      <c r="F11" s="79"/>
      <c r="G11" s="80" t="s">
        <v>11</v>
      </c>
      <c r="H11" s="82" t="s">
        <v>12</v>
      </c>
      <c r="I11" s="82"/>
    </row>
    <row r="12" spans="2:9" ht="84" customHeight="1" x14ac:dyDescent="0.25">
      <c r="B12" s="79"/>
      <c r="C12" s="6" t="s">
        <v>13</v>
      </c>
      <c r="D12" s="6" t="s">
        <v>14</v>
      </c>
      <c r="E12" s="6" t="s">
        <v>13</v>
      </c>
      <c r="F12" s="6" t="s">
        <v>14</v>
      </c>
      <c r="G12" s="81"/>
      <c r="H12" s="7" t="s">
        <v>15</v>
      </c>
      <c r="I12" s="7" t="s">
        <v>57</v>
      </c>
    </row>
    <row r="13" spans="2:9" ht="12.75" customHeight="1" x14ac:dyDescent="0.25">
      <c r="B13" s="8">
        <v>1</v>
      </c>
      <c r="C13" s="9">
        <v>2</v>
      </c>
      <c r="D13" s="9">
        <v>3</v>
      </c>
      <c r="E13" s="8">
        <v>4</v>
      </c>
      <c r="F13" s="8">
        <v>5</v>
      </c>
      <c r="G13" s="8" t="s">
        <v>17</v>
      </c>
      <c r="H13" s="8" t="s">
        <v>18</v>
      </c>
      <c r="I13" s="8" t="s">
        <v>19</v>
      </c>
    </row>
    <row r="14" spans="2:9" ht="18" customHeight="1" x14ac:dyDescent="0.25">
      <c r="B14" s="10" t="s">
        <v>58</v>
      </c>
      <c r="C14" s="11">
        <v>154.69999999999999</v>
      </c>
      <c r="D14" s="12">
        <v>0</v>
      </c>
      <c r="E14" s="12">
        <v>3712.5</v>
      </c>
      <c r="F14" s="12">
        <v>0</v>
      </c>
      <c r="G14" s="11">
        <f t="shared" ref="G14:G47" si="0">H14+I14</f>
        <v>3867.2</v>
      </c>
      <c r="H14" s="11">
        <v>154.69999999999999</v>
      </c>
      <c r="I14" s="11">
        <v>3712.5</v>
      </c>
    </row>
    <row r="15" spans="2:9" ht="18" customHeight="1" x14ac:dyDescent="0.25">
      <c r="B15" s="10" t="s">
        <v>59</v>
      </c>
      <c r="C15" s="11">
        <v>154.69999999999999</v>
      </c>
      <c r="D15" s="12">
        <v>0</v>
      </c>
      <c r="E15" s="12">
        <v>3712.5</v>
      </c>
      <c r="F15" s="12">
        <v>0</v>
      </c>
      <c r="G15" s="11">
        <f t="shared" si="0"/>
        <v>3867.2</v>
      </c>
      <c r="H15" s="11">
        <v>154.69999999999999</v>
      </c>
      <c r="I15" s="11">
        <v>3712.5</v>
      </c>
    </row>
    <row r="16" spans="2:9" ht="18" customHeight="1" x14ac:dyDescent="0.25">
      <c r="B16" s="10" t="s">
        <v>60</v>
      </c>
      <c r="C16" s="11">
        <v>154.69999999999999</v>
      </c>
      <c r="D16" s="12">
        <v>0</v>
      </c>
      <c r="E16" s="12">
        <v>3712.5</v>
      </c>
      <c r="F16" s="12">
        <v>0</v>
      </c>
      <c r="G16" s="11">
        <f t="shared" si="0"/>
        <v>3867.2</v>
      </c>
      <c r="H16" s="11">
        <v>154.69999999999999</v>
      </c>
      <c r="I16" s="11">
        <v>3712.5</v>
      </c>
    </row>
    <row r="17" spans="2:9" ht="18" customHeight="1" x14ac:dyDescent="0.25">
      <c r="B17" s="10" t="s">
        <v>61</v>
      </c>
      <c r="C17" s="11">
        <v>120.4</v>
      </c>
      <c r="D17" s="12">
        <v>0</v>
      </c>
      <c r="E17" s="12">
        <v>2887.5</v>
      </c>
      <c r="F17" s="12">
        <v>0</v>
      </c>
      <c r="G17" s="11">
        <f t="shared" si="0"/>
        <v>3007.9</v>
      </c>
      <c r="H17" s="11">
        <v>120.4</v>
      </c>
      <c r="I17" s="11">
        <v>2887.5</v>
      </c>
    </row>
    <row r="18" spans="2:9" ht="18" customHeight="1" x14ac:dyDescent="0.25">
      <c r="B18" s="10" t="s">
        <v>62</v>
      </c>
      <c r="C18" s="11">
        <v>154.69999999999999</v>
      </c>
      <c r="D18" s="12">
        <v>0</v>
      </c>
      <c r="E18" s="12">
        <v>3712.5</v>
      </c>
      <c r="F18" s="12">
        <v>0</v>
      </c>
      <c r="G18" s="11">
        <f t="shared" si="0"/>
        <v>3867.2</v>
      </c>
      <c r="H18" s="11">
        <v>154.69999999999999</v>
      </c>
      <c r="I18" s="11">
        <v>3712.5</v>
      </c>
    </row>
    <row r="19" spans="2:9" ht="18" customHeight="1" x14ac:dyDescent="0.25">
      <c r="B19" s="10" t="s">
        <v>63</v>
      </c>
      <c r="C19" s="11">
        <v>146.1</v>
      </c>
      <c r="D19" s="12">
        <v>0</v>
      </c>
      <c r="E19" s="12">
        <v>3506.2</v>
      </c>
      <c r="F19" s="12">
        <v>0</v>
      </c>
      <c r="G19" s="11">
        <f t="shared" si="0"/>
        <v>3652.2999999999997</v>
      </c>
      <c r="H19" s="11">
        <v>146.1</v>
      </c>
      <c r="I19" s="11">
        <v>3506.2</v>
      </c>
    </row>
    <row r="20" spans="2:9" ht="18" customHeight="1" x14ac:dyDescent="0.25">
      <c r="B20" s="10" t="s">
        <v>64</v>
      </c>
      <c r="C20" s="11">
        <v>154.69999999999999</v>
      </c>
      <c r="D20" s="12">
        <v>0</v>
      </c>
      <c r="E20" s="12">
        <v>3712.5</v>
      </c>
      <c r="F20" s="12">
        <v>0</v>
      </c>
      <c r="G20" s="11">
        <f t="shared" si="0"/>
        <v>3867.2</v>
      </c>
      <c r="H20" s="11">
        <v>154.69999999999999</v>
      </c>
      <c r="I20" s="11">
        <v>3712.5</v>
      </c>
    </row>
    <row r="21" spans="2:9" ht="18" customHeight="1" x14ac:dyDescent="0.25">
      <c r="B21" s="10" t="s">
        <v>65</v>
      </c>
      <c r="C21" s="11">
        <v>154.69999999999999</v>
      </c>
      <c r="D21" s="12">
        <v>0</v>
      </c>
      <c r="E21" s="12">
        <v>3712.5</v>
      </c>
      <c r="F21" s="12">
        <v>0</v>
      </c>
      <c r="G21" s="11">
        <f t="shared" si="0"/>
        <v>3867.2</v>
      </c>
      <c r="H21" s="11">
        <v>154.69999999999999</v>
      </c>
      <c r="I21" s="11">
        <v>3712.5</v>
      </c>
    </row>
    <row r="22" spans="2:9" ht="18" customHeight="1" x14ac:dyDescent="0.25">
      <c r="B22" s="10" t="s">
        <v>66</v>
      </c>
      <c r="C22" s="11">
        <v>154.69999999999999</v>
      </c>
      <c r="D22" s="12">
        <v>0</v>
      </c>
      <c r="E22" s="12">
        <v>3712.5</v>
      </c>
      <c r="F22" s="12">
        <v>0</v>
      </c>
      <c r="G22" s="11">
        <f t="shared" si="0"/>
        <v>3867.2</v>
      </c>
      <c r="H22" s="11">
        <v>154.69999999999999</v>
      </c>
      <c r="I22" s="11">
        <v>3712.5</v>
      </c>
    </row>
    <row r="23" spans="2:9" ht="18" customHeight="1" x14ac:dyDescent="0.25">
      <c r="B23" s="10" t="s">
        <v>67</v>
      </c>
      <c r="C23" s="11">
        <v>189.1</v>
      </c>
      <c r="D23" s="12">
        <v>0</v>
      </c>
      <c r="E23" s="12">
        <v>4537.3999999999996</v>
      </c>
      <c r="F23" s="12">
        <v>0</v>
      </c>
      <c r="G23" s="11">
        <f t="shared" si="0"/>
        <v>4726.5</v>
      </c>
      <c r="H23" s="11">
        <v>189.1</v>
      </c>
      <c r="I23" s="11">
        <v>4537.3999999999996</v>
      </c>
    </row>
    <row r="24" spans="2:9" ht="18" customHeight="1" x14ac:dyDescent="0.25">
      <c r="B24" s="10" t="s">
        <v>68</v>
      </c>
      <c r="C24" s="11">
        <v>159</v>
      </c>
      <c r="D24" s="12">
        <v>0</v>
      </c>
      <c r="E24" s="12">
        <v>3815.6</v>
      </c>
      <c r="F24" s="12">
        <v>0</v>
      </c>
      <c r="G24" s="11">
        <f t="shared" si="0"/>
        <v>3974.6</v>
      </c>
      <c r="H24" s="11">
        <v>159</v>
      </c>
      <c r="I24" s="11">
        <v>3815.6</v>
      </c>
    </row>
    <row r="25" spans="2:9" ht="18" customHeight="1" x14ac:dyDescent="0.25">
      <c r="B25" s="10" t="s">
        <v>69</v>
      </c>
      <c r="C25" s="11">
        <v>86</v>
      </c>
      <c r="D25" s="12">
        <v>0</v>
      </c>
      <c r="E25" s="12">
        <v>2062.6</v>
      </c>
      <c r="F25" s="12">
        <v>0</v>
      </c>
      <c r="G25" s="11">
        <f t="shared" si="0"/>
        <v>2148.6</v>
      </c>
      <c r="H25" s="11">
        <v>86</v>
      </c>
      <c r="I25" s="11">
        <v>2062.6</v>
      </c>
    </row>
    <row r="26" spans="2:9" ht="18" customHeight="1" x14ac:dyDescent="0.25">
      <c r="B26" s="10" t="s">
        <v>70</v>
      </c>
      <c r="C26" s="11">
        <v>133.30000000000001</v>
      </c>
      <c r="D26" s="12">
        <v>0</v>
      </c>
      <c r="E26" s="12">
        <v>3196.9</v>
      </c>
      <c r="F26" s="12">
        <v>0</v>
      </c>
      <c r="G26" s="11">
        <f t="shared" si="0"/>
        <v>3330.2000000000003</v>
      </c>
      <c r="H26" s="11">
        <v>133.30000000000001</v>
      </c>
      <c r="I26" s="11">
        <v>3196.9</v>
      </c>
    </row>
    <row r="27" spans="2:9" ht="18" customHeight="1" x14ac:dyDescent="0.25">
      <c r="B27" s="10" t="s">
        <v>71</v>
      </c>
      <c r="C27" s="11">
        <v>154.69999999999999</v>
      </c>
      <c r="D27" s="12">
        <v>0</v>
      </c>
      <c r="E27" s="12">
        <v>3712.5</v>
      </c>
      <c r="F27" s="12">
        <v>0</v>
      </c>
      <c r="G27" s="11">
        <f t="shared" si="0"/>
        <v>3867.2</v>
      </c>
      <c r="H27" s="11">
        <v>154.69999999999999</v>
      </c>
      <c r="I27" s="11">
        <v>3712.5</v>
      </c>
    </row>
    <row r="28" spans="2:9" ht="18" customHeight="1" x14ac:dyDescent="0.25">
      <c r="B28" s="10" t="s">
        <v>72</v>
      </c>
      <c r="C28" s="11">
        <v>189.1</v>
      </c>
      <c r="D28" s="12">
        <v>0</v>
      </c>
      <c r="E28" s="12">
        <v>4537.3999999999996</v>
      </c>
      <c r="F28" s="12">
        <v>0</v>
      </c>
      <c r="G28" s="11">
        <f t="shared" si="0"/>
        <v>4726.5</v>
      </c>
      <c r="H28" s="11">
        <v>189.1</v>
      </c>
      <c r="I28" s="11">
        <v>4537.3999999999996</v>
      </c>
    </row>
    <row r="29" spans="2:9" ht="18" customHeight="1" x14ac:dyDescent="0.25">
      <c r="B29" s="10" t="s">
        <v>73</v>
      </c>
      <c r="C29" s="11">
        <v>116.1</v>
      </c>
      <c r="D29" s="12">
        <v>0</v>
      </c>
      <c r="E29" s="12">
        <v>2784.4</v>
      </c>
      <c r="F29" s="12">
        <v>0</v>
      </c>
      <c r="G29" s="11">
        <f t="shared" si="0"/>
        <v>2900.5</v>
      </c>
      <c r="H29" s="11">
        <v>116.1</v>
      </c>
      <c r="I29" s="11">
        <v>2784.4</v>
      </c>
    </row>
    <row r="30" spans="2:9" ht="18" customHeight="1" x14ac:dyDescent="0.25">
      <c r="B30" s="10" t="s">
        <v>74</v>
      </c>
      <c r="C30" s="11">
        <v>133.30000000000001</v>
      </c>
      <c r="D30" s="12">
        <v>0</v>
      </c>
      <c r="E30" s="12">
        <v>3196.9</v>
      </c>
      <c r="F30" s="12">
        <v>0</v>
      </c>
      <c r="G30" s="11">
        <f t="shared" si="0"/>
        <v>3330.2000000000003</v>
      </c>
      <c r="H30" s="11">
        <v>133.30000000000001</v>
      </c>
      <c r="I30" s="11">
        <v>3196.9</v>
      </c>
    </row>
    <row r="31" spans="2:9" ht="18" customHeight="1" x14ac:dyDescent="0.25">
      <c r="B31" s="10" t="s">
        <v>75</v>
      </c>
      <c r="C31" s="11">
        <v>154.69999999999999</v>
      </c>
      <c r="D31" s="12">
        <v>0</v>
      </c>
      <c r="E31" s="12">
        <v>3712.5</v>
      </c>
      <c r="F31" s="12">
        <v>0</v>
      </c>
      <c r="G31" s="11">
        <f t="shared" si="0"/>
        <v>3867.2</v>
      </c>
      <c r="H31" s="11">
        <v>154.69999999999999</v>
      </c>
      <c r="I31" s="11">
        <v>3712.5</v>
      </c>
    </row>
    <row r="32" spans="2:9" ht="18" customHeight="1" x14ac:dyDescent="0.25">
      <c r="B32" s="10" t="s">
        <v>76</v>
      </c>
      <c r="C32" s="11">
        <v>279.3</v>
      </c>
      <c r="D32" s="12">
        <v>0</v>
      </c>
      <c r="E32" s="12">
        <v>6703.1</v>
      </c>
      <c r="F32" s="12">
        <v>0</v>
      </c>
      <c r="G32" s="11">
        <f t="shared" si="0"/>
        <v>6982.4000000000005</v>
      </c>
      <c r="H32" s="11">
        <v>279.3</v>
      </c>
      <c r="I32" s="11">
        <v>6703.1</v>
      </c>
    </row>
    <row r="33" spans="2:9" ht="18" customHeight="1" x14ac:dyDescent="0.25">
      <c r="B33" s="10" t="s">
        <v>77</v>
      </c>
      <c r="C33" s="11">
        <v>189.1</v>
      </c>
      <c r="D33" s="12">
        <v>0</v>
      </c>
      <c r="E33" s="12">
        <v>4537.3999999999996</v>
      </c>
      <c r="F33" s="12">
        <v>0</v>
      </c>
      <c r="G33" s="11">
        <f t="shared" si="0"/>
        <v>4726.5</v>
      </c>
      <c r="H33" s="11">
        <v>189.1</v>
      </c>
      <c r="I33" s="11">
        <v>4537.3999999999996</v>
      </c>
    </row>
    <row r="34" spans="2:9" ht="18" customHeight="1" x14ac:dyDescent="0.25">
      <c r="B34" s="10" t="s">
        <v>78</v>
      </c>
      <c r="C34" s="11">
        <v>116.1</v>
      </c>
      <c r="D34" s="12">
        <v>0</v>
      </c>
      <c r="E34" s="12">
        <v>2784.4</v>
      </c>
      <c r="F34" s="12">
        <v>0</v>
      </c>
      <c r="G34" s="11">
        <f t="shared" si="0"/>
        <v>2900.5</v>
      </c>
      <c r="H34" s="11">
        <v>116.1</v>
      </c>
      <c r="I34" s="11">
        <v>2784.4</v>
      </c>
    </row>
    <row r="35" spans="2:9" ht="18" customHeight="1" x14ac:dyDescent="0.25">
      <c r="B35" s="10" t="s">
        <v>79</v>
      </c>
      <c r="C35" s="11">
        <v>275</v>
      </c>
      <c r="D35" s="12">
        <v>0</v>
      </c>
      <c r="E35" s="12">
        <v>6599.9</v>
      </c>
      <c r="F35" s="12">
        <v>0</v>
      </c>
      <c r="G35" s="11">
        <f t="shared" si="0"/>
        <v>6874.9</v>
      </c>
      <c r="H35" s="11">
        <v>275</v>
      </c>
      <c r="I35" s="11">
        <v>6599.9</v>
      </c>
    </row>
    <row r="36" spans="2:9" ht="18" customHeight="1" x14ac:dyDescent="0.25">
      <c r="B36" s="10" t="s">
        <v>80</v>
      </c>
      <c r="C36" s="11">
        <v>184.8</v>
      </c>
      <c r="D36" s="12">
        <v>0</v>
      </c>
      <c r="E36" s="12">
        <v>4434.3</v>
      </c>
      <c r="F36" s="12">
        <v>0</v>
      </c>
      <c r="G36" s="11">
        <f t="shared" si="0"/>
        <v>4619.1000000000004</v>
      </c>
      <c r="H36" s="11">
        <v>184.8</v>
      </c>
      <c r="I36" s="11">
        <v>4434.3</v>
      </c>
    </row>
    <row r="37" spans="2:9" ht="18" customHeight="1" x14ac:dyDescent="0.25">
      <c r="B37" s="10" t="s">
        <v>81</v>
      </c>
      <c r="C37" s="11">
        <v>94.6</v>
      </c>
      <c r="D37" s="12">
        <v>0</v>
      </c>
      <c r="E37" s="12">
        <v>2268.8000000000002</v>
      </c>
      <c r="F37" s="12">
        <v>0</v>
      </c>
      <c r="G37" s="11">
        <f t="shared" si="0"/>
        <v>2363.4</v>
      </c>
      <c r="H37" s="11">
        <v>94.6</v>
      </c>
      <c r="I37" s="11">
        <v>2268.8000000000002</v>
      </c>
    </row>
    <row r="38" spans="2:9" ht="18" customHeight="1" x14ac:dyDescent="0.25">
      <c r="B38" s="10" t="s">
        <v>82</v>
      </c>
      <c r="C38" s="11">
        <v>141.80000000000001</v>
      </c>
      <c r="D38" s="12">
        <v>0</v>
      </c>
      <c r="E38" s="12">
        <v>3403.1</v>
      </c>
      <c r="F38" s="12">
        <v>0</v>
      </c>
      <c r="G38" s="11">
        <f t="shared" si="0"/>
        <v>3544.9</v>
      </c>
      <c r="H38" s="11">
        <v>141.80000000000001</v>
      </c>
      <c r="I38" s="11">
        <v>3403.1</v>
      </c>
    </row>
    <row r="39" spans="2:9" ht="18" customHeight="1" x14ac:dyDescent="0.25">
      <c r="B39" s="10" t="s">
        <v>83</v>
      </c>
      <c r="C39" s="11">
        <v>163.30000000000001</v>
      </c>
      <c r="D39" s="12">
        <v>0</v>
      </c>
      <c r="E39" s="12">
        <v>3918.7</v>
      </c>
      <c r="F39" s="12">
        <v>0</v>
      </c>
      <c r="G39" s="11">
        <f t="shared" si="0"/>
        <v>4082</v>
      </c>
      <c r="H39" s="11">
        <v>163.30000000000001</v>
      </c>
      <c r="I39" s="11">
        <v>3918.7</v>
      </c>
    </row>
    <row r="40" spans="2:9" ht="18" customHeight="1" x14ac:dyDescent="0.25">
      <c r="B40" s="10" t="s">
        <v>84</v>
      </c>
      <c r="C40" s="11">
        <v>197.7</v>
      </c>
      <c r="D40" s="12">
        <v>0</v>
      </c>
      <c r="E40" s="12">
        <v>4743.7</v>
      </c>
      <c r="F40" s="12">
        <v>0</v>
      </c>
      <c r="G40" s="11">
        <f t="shared" si="0"/>
        <v>4941.3999999999996</v>
      </c>
      <c r="H40" s="11">
        <v>197.7</v>
      </c>
      <c r="I40" s="11">
        <v>4743.7</v>
      </c>
    </row>
    <row r="41" spans="2:9" ht="18" customHeight="1" x14ac:dyDescent="0.25">
      <c r="B41" s="10" t="s">
        <v>85</v>
      </c>
      <c r="C41" s="11">
        <v>154.69999999999999</v>
      </c>
      <c r="D41" s="12">
        <v>0</v>
      </c>
      <c r="E41" s="12">
        <v>3712.5</v>
      </c>
      <c r="F41" s="12">
        <v>0</v>
      </c>
      <c r="G41" s="11">
        <f t="shared" si="0"/>
        <v>3867.2</v>
      </c>
      <c r="H41" s="11">
        <v>154.69999999999999</v>
      </c>
      <c r="I41" s="11">
        <v>3712.5</v>
      </c>
    </row>
    <row r="42" spans="2:9" ht="18" customHeight="1" x14ac:dyDescent="0.25">
      <c r="B42" s="10" t="s">
        <v>86</v>
      </c>
      <c r="C42" s="11">
        <v>129</v>
      </c>
      <c r="D42" s="12">
        <v>0</v>
      </c>
      <c r="E42" s="12">
        <v>3093.8</v>
      </c>
      <c r="F42" s="12">
        <v>0</v>
      </c>
      <c r="G42" s="11">
        <f t="shared" si="0"/>
        <v>3222.8</v>
      </c>
      <c r="H42" s="11">
        <v>129</v>
      </c>
      <c r="I42" s="11">
        <v>3093.8</v>
      </c>
    </row>
    <row r="43" spans="2:9" ht="18" customHeight="1" x14ac:dyDescent="0.25">
      <c r="B43" s="10" t="s">
        <v>87</v>
      </c>
      <c r="C43" s="11">
        <v>129</v>
      </c>
      <c r="D43" s="12">
        <v>0</v>
      </c>
      <c r="E43" s="12">
        <v>3093.8</v>
      </c>
      <c r="F43" s="12">
        <v>0</v>
      </c>
      <c r="G43" s="11">
        <f t="shared" si="0"/>
        <v>3222.8</v>
      </c>
      <c r="H43" s="11">
        <v>129</v>
      </c>
      <c r="I43" s="11">
        <v>3093.8</v>
      </c>
    </row>
    <row r="44" spans="2:9" ht="18" customHeight="1" x14ac:dyDescent="0.25">
      <c r="B44" s="10" t="s">
        <v>50</v>
      </c>
      <c r="C44" s="11">
        <v>275</v>
      </c>
      <c r="D44" s="12">
        <v>0</v>
      </c>
      <c r="E44" s="12">
        <v>6599.9</v>
      </c>
      <c r="F44" s="12">
        <v>0</v>
      </c>
      <c r="G44" s="11">
        <f t="shared" si="0"/>
        <v>6874.9</v>
      </c>
      <c r="H44" s="11">
        <v>275</v>
      </c>
      <c r="I44" s="11">
        <v>6599.9</v>
      </c>
    </row>
    <row r="45" spans="2:9" ht="18" customHeight="1" x14ac:dyDescent="0.25">
      <c r="B45" s="10" t="s">
        <v>51</v>
      </c>
      <c r="C45" s="11">
        <v>223.5</v>
      </c>
      <c r="D45" s="12">
        <v>0</v>
      </c>
      <c r="E45" s="12">
        <v>5362.5</v>
      </c>
      <c r="F45" s="12">
        <v>0</v>
      </c>
      <c r="G45" s="11">
        <f t="shared" si="0"/>
        <v>5586</v>
      </c>
      <c r="H45" s="11">
        <v>223.5</v>
      </c>
      <c r="I45" s="11">
        <v>5362.5</v>
      </c>
    </row>
    <row r="46" spans="2:9" ht="18" customHeight="1" x14ac:dyDescent="0.25">
      <c r="B46" s="10" t="s">
        <v>52</v>
      </c>
      <c r="C46" s="11">
        <v>253.6</v>
      </c>
      <c r="D46" s="12">
        <v>0</v>
      </c>
      <c r="E46" s="12">
        <v>6084.3</v>
      </c>
      <c r="F46" s="12">
        <v>0</v>
      </c>
      <c r="G46" s="11">
        <f t="shared" si="0"/>
        <v>6337.9000000000005</v>
      </c>
      <c r="H46" s="11">
        <v>253.6</v>
      </c>
      <c r="I46" s="11">
        <v>6084.3</v>
      </c>
    </row>
    <row r="47" spans="2:9" ht="18" customHeight="1" x14ac:dyDescent="0.25">
      <c r="B47" s="10" t="s">
        <v>88</v>
      </c>
      <c r="C47" s="11">
        <f>5585.9</f>
        <v>5585.9</v>
      </c>
      <c r="D47" s="12">
        <v>0</v>
      </c>
      <c r="E47" s="12">
        <v>134060.29999999999</v>
      </c>
      <c r="F47" s="12">
        <v>0</v>
      </c>
      <c r="G47" s="11">
        <f t="shared" si="0"/>
        <v>139646.19999999998</v>
      </c>
      <c r="H47" s="11">
        <f>5585.9</f>
        <v>5585.9</v>
      </c>
      <c r="I47" s="11">
        <v>134060.29999999999</v>
      </c>
    </row>
    <row r="48" spans="2:9" s="13" customFormat="1" ht="18" customHeight="1" x14ac:dyDescent="0.2">
      <c r="B48" s="14" t="s">
        <v>54</v>
      </c>
      <c r="C48" s="15">
        <f>SUM(C14:C47)</f>
        <v>11057.099999999999</v>
      </c>
      <c r="D48" s="16">
        <f t="shared" ref="D48:I48" si="1">SUM(D14:D47)</f>
        <v>0</v>
      </c>
      <c r="E48" s="15">
        <f t="shared" si="1"/>
        <v>265337.89999999997</v>
      </c>
      <c r="F48" s="15">
        <f t="shared" si="1"/>
        <v>0</v>
      </c>
      <c r="G48" s="15">
        <f t="shared" si="1"/>
        <v>276394.99999999994</v>
      </c>
      <c r="H48" s="15">
        <f>SUM(H14:H47)</f>
        <v>11057.099999999999</v>
      </c>
      <c r="I48" s="15">
        <f t="shared" si="1"/>
        <v>265337.89999999997</v>
      </c>
    </row>
    <row r="49" spans="2:9" ht="18" customHeight="1" x14ac:dyDescent="0.25">
      <c r="B49" s="17"/>
      <c r="C49" s="18"/>
      <c r="D49" s="19"/>
      <c r="E49" s="18"/>
      <c r="F49" s="18"/>
      <c r="G49" s="18"/>
      <c r="H49" s="18"/>
      <c r="I49" s="18"/>
    </row>
    <row r="50" spans="2:9" ht="18" customHeight="1" x14ac:dyDescent="0.25">
      <c r="B50" s="17"/>
      <c r="C50" s="18"/>
      <c r="D50" s="19"/>
      <c r="E50" s="18"/>
      <c r="F50" s="18"/>
      <c r="G50" s="18"/>
      <c r="H50" s="18"/>
      <c r="I50" s="18"/>
    </row>
    <row r="51" spans="2:9" ht="15.75" x14ac:dyDescent="0.25">
      <c r="B51" s="3"/>
      <c r="F51" s="3"/>
      <c r="G51" s="3"/>
      <c r="I51" s="20"/>
    </row>
    <row r="53" spans="2:9" x14ac:dyDescent="0.25">
      <c r="H53" s="21"/>
    </row>
    <row r="54" spans="2:9" x14ac:dyDescent="0.25">
      <c r="G54" s="22"/>
      <c r="H54" s="21"/>
      <c r="I54" s="21"/>
    </row>
    <row r="55" spans="2:9" x14ac:dyDescent="0.25">
      <c r="G55" s="22"/>
      <c r="H55" s="23"/>
    </row>
  </sheetData>
  <mergeCells count="11">
    <mergeCell ref="B1:I1"/>
    <mergeCell ref="B4:I4"/>
    <mergeCell ref="B5:I5"/>
    <mergeCell ref="B6:I6"/>
    <mergeCell ref="B7:I7"/>
    <mergeCell ref="B10:B12"/>
    <mergeCell ref="C10:D11"/>
    <mergeCell ref="E10:F11"/>
    <mergeCell ref="G10:I10"/>
    <mergeCell ref="G11:G12"/>
    <mergeCell ref="H11:I11"/>
  </mergeCells>
  <pageMargins left="0.7" right="0.7" top="0.75" bottom="0.75" header="0.3" footer="0.3"/>
  <pageSetup paperSize="9" scale="5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55"/>
  <sheetViews>
    <sheetView topLeftCell="A31" workbookViewId="0">
      <selection activeCell="C48" sqref="C48"/>
    </sheetView>
  </sheetViews>
  <sheetFormatPr defaultColWidth="9.140625" defaultRowHeight="15" x14ac:dyDescent="0.25"/>
  <cols>
    <col min="1" max="1" width="1.85546875" style="1" customWidth="1"/>
    <col min="2" max="2" width="25.7109375" style="1" customWidth="1"/>
    <col min="3" max="3" width="15.7109375" style="1" customWidth="1"/>
    <col min="4" max="4" width="17.5703125" style="1" customWidth="1"/>
    <col min="5" max="5" width="18.42578125" style="1" customWidth="1"/>
    <col min="6" max="6" width="17.42578125" style="1" customWidth="1"/>
    <col min="7" max="7" width="17.85546875" style="1" customWidth="1"/>
    <col min="8" max="8" width="20.42578125" style="1" customWidth="1"/>
    <col min="9" max="9" width="25.85546875" style="1" customWidth="1"/>
    <col min="10" max="16384" width="9.140625" style="1"/>
  </cols>
  <sheetData>
    <row r="1" spans="2:9" ht="58.5" customHeight="1" x14ac:dyDescent="0.25">
      <c r="B1" s="83" t="s">
        <v>0</v>
      </c>
      <c r="C1" s="83"/>
      <c r="D1" s="83"/>
      <c r="E1" s="83"/>
      <c r="F1" s="83"/>
      <c r="G1" s="83"/>
      <c r="H1" s="83"/>
      <c r="I1" s="83"/>
    </row>
    <row r="2" spans="2:9" ht="21.75" customHeight="1" x14ac:dyDescent="0.25">
      <c r="B2" s="2"/>
      <c r="C2" s="2"/>
      <c r="D2" s="2"/>
      <c r="E2" s="3"/>
      <c r="F2" s="3"/>
      <c r="G2" s="3"/>
      <c r="I2" s="4" t="s">
        <v>89</v>
      </c>
    </row>
    <row r="3" spans="2:9" ht="15.75" x14ac:dyDescent="0.25">
      <c r="B3" s="3"/>
      <c r="C3" s="3"/>
      <c r="D3" s="3"/>
      <c r="E3" s="3"/>
      <c r="F3" s="3"/>
      <c r="G3" s="3"/>
    </row>
    <row r="4" spans="2:9" ht="15.75" customHeight="1" x14ac:dyDescent="0.25">
      <c r="B4" s="84" t="s">
        <v>2</v>
      </c>
      <c r="C4" s="84"/>
      <c r="D4" s="84"/>
      <c r="E4" s="84"/>
      <c r="F4" s="84"/>
      <c r="G4" s="84"/>
      <c r="H4" s="84"/>
      <c r="I4" s="84"/>
    </row>
    <row r="5" spans="2:9" ht="15.75" x14ac:dyDescent="0.25">
      <c r="B5" s="85" t="s">
        <v>3</v>
      </c>
      <c r="C5" s="85"/>
      <c r="D5" s="85"/>
      <c r="E5" s="85"/>
      <c r="F5" s="85"/>
      <c r="G5" s="85"/>
      <c r="H5" s="85"/>
      <c r="I5" s="85"/>
    </row>
    <row r="6" spans="2:9" ht="22.5" customHeight="1" x14ac:dyDescent="0.25">
      <c r="B6" s="86" t="s">
        <v>4</v>
      </c>
      <c r="C6" s="86"/>
      <c r="D6" s="86"/>
      <c r="E6" s="86"/>
      <c r="F6" s="86"/>
      <c r="G6" s="86"/>
      <c r="H6" s="86"/>
      <c r="I6" s="86"/>
    </row>
    <row r="7" spans="2:9" ht="36.75" customHeight="1" x14ac:dyDescent="0.25">
      <c r="B7" s="84" t="s">
        <v>5</v>
      </c>
      <c r="C7" s="85"/>
      <c r="D7" s="85"/>
      <c r="E7" s="85"/>
      <c r="F7" s="85"/>
      <c r="G7" s="85"/>
      <c r="H7" s="85"/>
      <c r="I7" s="85"/>
    </row>
    <row r="8" spans="2:9" ht="15.75" x14ac:dyDescent="0.25">
      <c r="B8" s="3" t="s">
        <v>6</v>
      </c>
      <c r="C8" s="3"/>
      <c r="D8" s="3"/>
      <c r="E8" s="3"/>
      <c r="F8" s="3"/>
      <c r="G8" s="3"/>
    </row>
    <row r="9" spans="2:9" ht="15" customHeight="1" x14ac:dyDescent="0.25">
      <c r="B9" s="5"/>
      <c r="C9" s="5"/>
      <c r="D9" s="5"/>
      <c r="E9" s="5"/>
      <c r="F9" s="5"/>
      <c r="G9" s="5"/>
    </row>
    <row r="10" spans="2:9" ht="24.75" customHeight="1" x14ac:dyDescent="0.25">
      <c r="B10" s="79" t="s">
        <v>7</v>
      </c>
      <c r="C10" s="79" t="s">
        <v>8</v>
      </c>
      <c r="D10" s="79"/>
      <c r="E10" s="79" t="s">
        <v>56</v>
      </c>
      <c r="F10" s="79"/>
      <c r="G10" s="79" t="s">
        <v>10</v>
      </c>
      <c r="H10" s="79"/>
      <c r="I10" s="79"/>
    </row>
    <row r="11" spans="2:9" ht="36.75" customHeight="1" x14ac:dyDescent="0.25">
      <c r="B11" s="79"/>
      <c r="C11" s="79"/>
      <c r="D11" s="79"/>
      <c r="E11" s="79"/>
      <c r="F11" s="79"/>
      <c r="G11" s="80" t="s">
        <v>11</v>
      </c>
      <c r="H11" s="82" t="s">
        <v>12</v>
      </c>
      <c r="I11" s="82"/>
    </row>
    <row r="12" spans="2:9" ht="84" customHeight="1" x14ac:dyDescent="0.25">
      <c r="B12" s="79"/>
      <c r="C12" s="6" t="s">
        <v>13</v>
      </c>
      <c r="D12" s="6" t="s">
        <v>14</v>
      </c>
      <c r="E12" s="6" t="s">
        <v>13</v>
      </c>
      <c r="F12" s="6" t="s">
        <v>14</v>
      </c>
      <c r="G12" s="81"/>
      <c r="H12" s="7" t="s">
        <v>15</v>
      </c>
      <c r="I12" s="7" t="s">
        <v>57</v>
      </c>
    </row>
    <row r="13" spans="2:9" ht="12.75" customHeight="1" x14ac:dyDescent="0.25">
      <c r="B13" s="8">
        <v>1</v>
      </c>
      <c r="C13" s="9">
        <v>2</v>
      </c>
      <c r="D13" s="9">
        <v>3</v>
      </c>
      <c r="E13" s="8">
        <v>4</v>
      </c>
      <c r="F13" s="8">
        <v>5</v>
      </c>
      <c r="G13" s="8" t="s">
        <v>17</v>
      </c>
      <c r="H13" s="8" t="s">
        <v>18</v>
      </c>
      <c r="I13" s="8" t="s">
        <v>19</v>
      </c>
    </row>
    <row r="14" spans="2:9" ht="18" customHeight="1" x14ac:dyDescent="0.25">
      <c r="B14" s="10" t="s">
        <v>58</v>
      </c>
      <c r="C14" s="11">
        <v>154.69999999999999</v>
      </c>
      <c r="D14" s="12">
        <v>0</v>
      </c>
      <c r="E14" s="12">
        <v>3712.5</v>
      </c>
      <c r="F14" s="12">
        <v>0</v>
      </c>
      <c r="G14" s="11">
        <f t="shared" ref="G14:G47" si="0">H14+I14</f>
        <v>3867.2</v>
      </c>
      <c r="H14" s="11">
        <v>154.69999999999999</v>
      </c>
      <c r="I14" s="11">
        <v>3712.5</v>
      </c>
    </row>
    <row r="15" spans="2:9" ht="18" customHeight="1" x14ac:dyDescent="0.25">
      <c r="B15" s="10" t="s">
        <v>59</v>
      </c>
      <c r="C15" s="11">
        <v>154.69999999999999</v>
      </c>
      <c r="D15" s="12">
        <v>0</v>
      </c>
      <c r="E15" s="12">
        <v>3712.5</v>
      </c>
      <c r="F15" s="12">
        <v>0</v>
      </c>
      <c r="G15" s="11">
        <f t="shared" si="0"/>
        <v>3867.2</v>
      </c>
      <c r="H15" s="11">
        <v>154.69999999999999</v>
      </c>
      <c r="I15" s="11">
        <v>3712.5</v>
      </c>
    </row>
    <row r="16" spans="2:9" ht="18" customHeight="1" x14ac:dyDescent="0.25">
      <c r="B16" s="10" t="s">
        <v>60</v>
      </c>
      <c r="C16" s="11">
        <v>154.69999999999999</v>
      </c>
      <c r="D16" s="12">
        <v>0</v>
      </c>
      <c r="E16" s="12">
        <v>3712.5</v>
      </c>
      <c r="F16" s="12">
        <v>0</v>
      </c>
      <c r="G16" s="11">
        <f t="shared" si="0"/>
        <v>3867.2</v>
      </c>
      <c r="H16" s="11">
        <v>154.69999999999999</v>
      </c>
      <c r="I16" s="11">
        <v>3712.5</v>
      </c>
    </row>
    <row r="17" spans="2:9" ht="18" customHeight="1" x14ac:dyDescent="0.25">
      <c r="B17" s="10" t="s">
        <v>61</v>
      </c>
      <c r="C17" s="11">
        <v>120.4</v>
      </c>
      <c r="D17" s="12">
        <v>0</v>
      </c>
      <c r="E17" s="12">
        <v>2887.5</v>
      </c>
      <c r="F17" s="12">
        <v>0</v>
      </c>
      <c r="G17" s="11">
        <f t="shared" si="0"/>
        <v>3007.9</v>
      </c>
      <c r="H17" s="11">
        <v>120.4</v>
      </c>
      <c r="I17" s="11">
        <v>2887.5</v>
      </c>
    </row>
    <row r="18" spans="2:9" ht="18" customHeight="1" x14ac:dyDescent="0.25">
      <c r="B18" s="10" t="s">
        <v>62</v>
      </c>
      <c r="C18" s="11">
        <v>154.69999999999999</v>
      </c>
      <c r="D18" s="12">
        <v>0</v>
      </c>
      <c r="E18" s="12">
        <v>3712.5</v>
      </c>
      <c r="F18" s="12">
        <v>0</v>
      </c>
      <c r="G18" s="11">
        <f t="shared" si="0"/>
        <v>3867.2</v>
      </c>
      <c r="H18" s="11">
        <v>154.69999999999999</v>
      </c>
      <c r="I18" s="11">
        <v>3712.5</v>
      </c>
    </row>
    <row r="19" spans="2:9" ht="18" customHeight="1" x14ac:dyDescent="0.25">
      <c r="B19" s="10" t="s">
        <v>63</v>
      </c>
      <c r="C19" s="11">
        <v>146.1</v>
      </c>
      <c r="D19" s="12">
        <v>0</v>
      </c>
      <c r="E19" s="12">
        <v>3506.2</v>
      </c>
      <c r="F19" s="12">
        <v>0</v>
      </c>
      <c r="G19" s="11">
        <f t="shared" si="0"/>
        <v>3652.2999999999997</v>
      </c>
      <c r="H19" s="11">
        <v>146.1</v>
      </c>
      <c r="I19" s="11">
        <v>3506.2</v>
      </c>
    </row>
    <row r="20" spans="2:9" ht="18" customHeight="1" x14ac:dyDescent="0.25">
      <c r="B20" s="10" t="s">
        <v>64</v>
      </c>
      <c r="C20" s="11">
        <v>154.69999999999999</v>
      </c>
      <c r="D20" s="12">
        <v>0</v>
      </c>
      <c r="E20" s="12">
        <v>3712.5</v>
      </c>
      <c r="F20" s="12">
        <v>0</v>
      </c>
      <c r="G20" s="11">
        <f t="shared" si="0"/>
        <v>3867.2</v>
      </c>
      <c r="H20" s="11">
        <v>154.69999999999999</v>
      </c>
      <c r="I20" s="11">
        <v>3712.5</v>
      </c>
    </row>
    <row r="21" spans="2:9" ht="18" customHeight="1" x14ac:dyDescent="0.25">
      <c r="B21" s="10" t="s">
        <v>65</v>
      </c>
      <c r="C21" s="11">
        <v>154.69999999999999</v>
      </c>
      <c r="D21" s="12">
        <v>0</v>
      </c>
      <c r="E21" s="12">
        <v>3712.5</v>
      </c>
      <c r="F21" s="12">
        <v>0</v>
      </c>
      <c r="G21" s="11">
        <f t="shared" si="0"/>
        <v>3867.2</v>
      </c>
      <c r="H21" s="11">
        <v>154.69999999999999</v>
      </c>
      <c r="I21" s="11">
        <v>3712.5</v>
      </c>
    </row>
    <row r="22" spans="2:9" ht="18" customHeight="1" x14ac:dyDescent="0.25">
      <c r="B22" s="10" t="s">
        <v>66</v>
      </c>
      <c r="C22" s="11">
        <v>154.69999999999999</v>
      </c>
      <c r="D22" s="12">
        <v>0</v>
      </c>
      <c r="E22" s="12">
        <v>3712.5</v>
      </c>
      <c r="F22" s="12">
        <v>0</v>
      </c>
      <c r="G22" s="11">
        <f t="shared" si="0"/>
        <v>3867.2</v>
      </c>
      <c r="H22" s="11">
        <v>154.69999999999999</v>
      </c>
      <c r="I22" s="11">
        <v>3712.5</v>
      </c>
    </row>
    <row r="23" spans="2:9" ht="18" customHeight="1" x14ac:dyDescent="0.25">
      <c r="B23" s="10" t="s">
        <v>67</v>
      </c>
      <c r="C23" s="11">
        <v>189.1</v>
      </c>
      <c r="D23" s="12">
        <v>0</v>
      </c>
      <c r="E23" s="12">
        <v>4537.3999999999996</v>
      </c>
      <c r="F23" s="12">
        <v>0</v>
      </c>
      <c r="G23" s="11">
        <f t="shared" si="0"/>
        <v>4726.5</v>
      </c>
      <c r="H23" s="11">
        <v>189.1</v>
      </c>
      <c r="I23" s="11">
        <v>4537.3999999999996</v>
      </c>
    </row>
    <row r="24" spans="2:9" ht="18" customHeight="1" x14ac:dyDescent="0.25">
      <c r="B24" s="10" t="s">
        <v>68</v>
      </c>
      <c r="C24" s="11">
        <v>159</v>
      </c>
      <c r="D24" s="12">
        <v>0</v>
      </c>
      <c r="E24" s="12">
        <v>3815.6</v>
      </c>
      <c r="F24" s="12">
        <v>0</v>
      </c>
      <c r="G24" s="11">
        <f t="shared" si="0"/>
        <v>3974.6</v>
      </c>
      <c r="H24" s="11">
        <v>159</v>
      </c>
      <c r="I24" s="11">
        <v>3815.6</v>
      </c>
    </row>
    <row r="25" spans="2:9" ht="18" customHeight="1" x14ac:dyDescent="0.25">
      <c r="B25" s="10" t="s">
        <v>69</v>
      </c>
      <c r="C25" s="11">
        <v>86</v>
      </c>
      <c r="D25" s="12">
        <v>0</v>
      </c>
      <c r="E25" s="12">
        <v>2062.6</v>
      </c>
      <c r="F25" s="12">
        <v>0</v>
      </c>
      <c r="G25" s="11">
        <f t="shared" si="0"/>
        <v>2148.6</v>
      </c>
      <c r="H25" s="11">
        <v>86</v>
      </c>
      <c r="I25" s="11">
        <v>2062.6</v>
      </c>
    </row>
    <row r="26" spans="2:9" ht="18" customHeight="1" x14ac:dyDescent="0.25">
      <c r="B26" s="10" t="s">
        <v>70</v>
      </c>
      <c r="C26" s="11">
        <v>133.30000000000001</v>
      </c>
      <c r="D26" s="12">
        <v>0</v>
      </c>
      <c r="E26" s="12">
        <v>3196.9</v>
      </c>
      <c r="F26" s="12">
        <v>0</v>
      </c>
      <c r="G26" s="11">
        <f t="shared" si="0"/>
        <v>3330.2000000000003</v>
      </c>
      <c r="H26" s="11">
        <v>133.30000000000001</v>
      </c>
      <c r="I26" s="11">
        <v>3196.9</v>
      </c>
    </row>
    <row r="27" spans="2:9" ht="18" customHeight="1" x14ac:dyDescent="0.25">
      <c r="B27" s="10" t="s">
        <v>71</v>
      </c>
      <c r="C27" s="11">
        <v>154.69999999999999</v>
      </c>
      <c r="D27" s="12">
        <v>0</v>
      </c>
      <c r="E27" s="12">
        <v>3712.5</v>
      </c>
      <c r="F27" s="12">
        <v>0</v>
      </c>
      <c r="G27" s="11">
        <f t="shared" si="0"/>
        <v>3867.2</v>
      </c>
      <c r="H27" s="11">
        <v>154.69999999999999</v>
      </c>
      <c r="I27" s="11">
        <v>3712.5</v>
      </c>
    </row>
    <row r="28" spans="2:9" ht="18" customHeight="1" x14ac:dyDescent="0.25">
      <c r="B28" s="10" t="s">
        <v>72</v>
      </c>
      <c r="C28" s="11">
        <v>189.1</v>
      </c>
      <c r="D28" s="12">
        <v>0</v>
      </c>
      <c r="E28" s="12">
        <v>4537.3999999999996</v>
      </c>
      <c r="F28" s="12">
        <v>0</v>
      </c>
      <c r="G28" s="11">
        <f t="shared" si="0"/>
        <v>4726.5</v>
      </c>
      <c r="H28" s="11">
        <v>189.1</v>
      </c>
      <c r="I28" s="11">
        <v>4537.3999999999996</v>
      </c>
    </row>
    <row r="29" spans="2:9" ht="18" customHeight="1" x14ac:dyDescent="0.25">
      <c r="B29" s="10" t="s">
        <v>73</v>
      </c>
      <c r="C29" s="11">
        <v>116.1</v>
      </c>
      <c r="D29" s="12">
        <v>0</v>
      </c>
      <c r="E29" s="12">
        <v>2784.4</v>
      </c>
      <c r="F29" s="12">
        <v>0</v>
      </c>
      <c r="G29" s="11">
        <f t="shared" si="0"/>
        <v>2900.5</v>
      </c>
      <c r="H29" s="11">
        <v>116.1</v>
      </c>
      <c r="I29" s="11">
        <v>2784.4</v>
      </c>
    </row>
    <row r="30" spans="2:9" ht="18" customHeight="1" x14ac:dyDescent="0.25">
      <c r="B30" s="10" t="s">
        <v>74</v>
      </c>
      <c r="C30" s="11">
        <v>133.30000000000001</v>
      </c>
      <c r="D30" s="12">
        <v>0</v>
      </c>
      <c r="E30" s="12">
        <v>3196.9</v>
      </c>
      <c r="F30" s="12">
        <v>0</v>
      </c>
      <c r="G30" s="11">
        <f t="shared" si="0"/>
        <v>3330.2000000000003</v>
      </c>
      <c r="H30" s="11">
        <v>133.30000000000001</v>
      </c>
      <c r="I30" s="11">
        <v>3196.9</v>
      </c>
    </row>
    <row r="31" spans="2:9" ht="18" customHeight="1" x14ac:dyDescent="0.25">
      <c r="B31" s="10" t="s">
        <v>75</v>
      </c>
      <c r="C31" s="11">
        <v>154.69999999999999</v>
      </c>
      <c r="D31" s="12">
        <v>0</v>
      </c>
      <c r="E31" s="12">
        <v>3712.5</v>
      </c>
      <c r="F31" s="12">
        <v>0</v>
      </c>
      <c r="G31" s="11">
        <f t="shared" si="0"/>
        <v>3867.2</v>
      </c>
      <c r="H31" s="11">
        <v>154.69999999999999</v>
      </c>
      <c r="I31" s="11">
        <v>3712.5</v>
      </c>
    </row>
    <row r="32" spans="2:9" ht="18" customHeight="1" x14ac:dyDescent="0.25">
      <c r="B32" s="10" t="s">
        <v>76</v>
      </c>
      <c r="C32" s="11">
        <v>279.3</v>
      </c>
      <c r="D32" s="12">
        <v>0</v>
      </c>
      <c r="E32" s="12">
        <v>6703.1</v>
      </c>
      <c r="F32" s="12">
        <v>0</v>
      </c>
      <c r="G32" s="11">
        <f t="shared" si="0"/>
        <v>6982.4000000000005</v>
      </c>
      <c r="H32" s="11">
        <v>279.3</v>
      </c>
      <c r="I32" s="11">
        <v>6703.1</v>
      </c>
    </row>
    <row r="33" spans="2:9" ht="18" customHeight="1" x14ac:dyDescent="0.25">
      <c r="B33" s="10" t="s">
        <v>77</v>
      </c>
      <c r="C33" s="11">
        <v>189.1</v>
      </c>
      <c r="D33" s="12">
        <v>0</v>
      </c>
      <c r="E33" s="12">
        <v>4537.3999999999996</v>
      </c>
      <c r="F33" s="12">
        <v>0</v>
      </c>
      <c r="G33" s="11">
        <f t="shared" si="0"/>
        <v>4726.5</v>
      </c>
      <c r="H33" s="11">
        <v>189.1</v>
      </c>
      <c r="I33" s="11">
        <v>4537.3999999999996</v>
      </c>
    </row>
    <row r="34" spans="2:9" ht="18" customHeight="1" x14ac:dyDescent="0.25">
      <c r="B34" s="10" t="s">
        <v>78</v>
      </c>
      <c r="C34" s="11">
        <v>116.1</v>
      </c>
      <c r="D34" s="12">
        <v>0</v>
      </c>
      <c r="E34" s="12">
        <v>2784.4</v>
      </c>
      <c r="F34" s="12">
        <v>0</v>
      </c>
      <c r="G34" s="11">
        <f t="shared" si="0"/>
        <v>2900.5</v>
      </c>
      <c r="H34" s="11">
        <v>116.1</v>
      </c>
      <c r="I34" s="11">
        <v>2784.4</v>
      </c>
    </row>
    <row r="35" spans="2:9" ht="18" customHeight="1" x14ac:dyDescent="0.25">
      <c r="B35" s="10" t="s">
        <v>79</v>
      </c>
      <c r="C35" s="11">
        <v>275</v>
      </c>
      <c r="D35" s="12">
        <v>0</v>
      </c>
      <c r="E35" s="12">
        <v>6599.9</v>
      </c>
      <c r="F35" s="12">
        <v>0</v>
      </c>
      <c r="G35" s="11">
        <f t="shared" si="0"/>
        <v>6874.9</v>
      </c>
      <c r="H35" s="11">
        <v>275</v>
      </c>
      <c r="I35" s="11">
        <v>6599.9</v>
      </c>
    </row>
    <row r="36" spans="2:9" ht="18" customHeight="1" x14ac:dyDescent="0.25">
      <c r="B36" s="10" t="s">
        <v>80</v>
      </c>
      <c r="C36" s="11">
        <v>184.8</v>
      </c>
      <c r="D36" s="12">
        <v>0</v>
      </c>
      <c r="E36" s="12">
        <v>4434.3</v>
      </c>
      <c r="F36" s="12">
        <v>0</v>
      </c>
      <c r="G36" s="11">
        <f t="shared" si="0"/>
        <v>4619.1000000000004</v>
      </c>
      <c r="H36" s="11">
        <v>184.8</v>
      </c>
      <c r="I36" s="11">
        <v>4434.3</v>
      </c>
    </row>
    <row r="37" spans="2:9" ht="18" customHeight="1" x14ac:dyDescent="0.25">
      <c r="B37" s="10" t="s">
        <v>81</v>
      </c>
      <c r="C37" s="11">
        <v>94.6</v>
      </c>
      <c r="D37" s="12">
        <v>0</v>
      </c>
      <c r="E37" s="12">
        <v>2268.8000000000002</v>
      </c>
      <c r="F37" s="12">
        <v>0</v>
      </c>
      <c r="G37" s="11">
        <f t="shared" si="0"/>
        <v>2363.4</v>
      </c>
      <c r="H37" s="11">
        <v>94.6</v>
      </c>
      <c r="I37" s="11">
        <v>2268.8000000000002</v>
      </c>
    </row>
    <row r="38" spans="2:9" ht="18" customHeight="1" x14ac:dyDescent="0.25">
      <c r="B38" s="10" t="s">
        <v>82</v>
      </c>
      <c r="C38" s="11">
        <v>141.80000000000001</v>
      </c>
      <c r="D38" s="12">
        <v>0</v>
      </c>
      <c r="E38" s="12">
        <v>3403.1</v>
      </c>
      <c r="F38" s="12">
        <v>0</v>
      </c>
      <c r="G38" s="11">
        <f t="shared" si="0"/>
        <v>3544.9</v>
      </c>
      <c r="H38" s="11">
        <v>141.80000000000001</v>
      </c>
      <c r="I38" s="11">
        <v>3403.1</v>
      </c>
    </row>
    <row r="39" spans="2:9" ht="18" customHeight="1" x14ac:dyDescent="0.25">
      <c r="B39" s="10" t="s">
        <v>83</v>
      </c>
      <c r="C39" s="11">
        <v>163.30000000000001</v>
      </c>
      <c r="D39" s="12">
        <v>0</v>
      </c>
      <c r="E39" s="12">
        <v>3918.7</v>
      </c>
      <c r="F39" s="12">
        <v>0</v>
      </c>
      <c r="G39" s="11">
        <f t="shared" si="0"/>
        <v>4082</v>
      </c>
      <c r="H39" s="11">
        <v>163.30000000000001</v>
      </c>
      <c r="I39" s="11">
        <v>3918.7</v>
      </c>
    </row>
    <row r="40" spans="2:9" ht="18" customHeight="1" x14ac:dyDescent="0.25">
      <c r="B40" s="10" t="s">
        <v>84</v>
      </c>
      <c r="C40" s="11">
        <v>197.7</v>
      </c>
      <c r="D40" s="12">
        <v>0</v>
      </c>
      <c r="E40" s="12">
        <v>4743.7</v>
      </c>
      <c r="F40" s="12">
        <v>0</v>
      </c>
      <c r="G40" s="11">
        <f t="shared" si="0"/>
        <v>4941.3999999999996</v>
      </c>
      <c r="H40" s="11">
        <v>197.7</v>
      </c>
      <c r="I40" s="11">
        <v>4743.7</v>
      </c>
    </row>
    <row r="41" spans="2:9" ht="18" customHeight="1" x14ac:dyDescent="0.25">
      <c r="B41" s="10" t="s">
        <v>85</v>
      </c>
      <c r="C41" s="11">
        <v>154.69999999999999</v>
      </c>
      <c r="D41" s="12">
        <v>0</v>
      </c>
      <c r="E41" s="12">
        <v>3712.5</v>
      </c>
      <c r="F41" s="12">
        <v>0</v>
      </c>
      <c r="G41" s="11">
        <f t="shared" si="0"/>
        <v>3867.2</v>
      </c>
      <c r="H41" s="11">
        <v>154.69999999999999</v>
      </c>
      <c r="I41" s="11">
        <v>3712.5</v>
      </c>
    </row>
    <row r="42" spans="2:9" ht="18" customHeight="1" x14ac:dyDescent="0.25">
      <c r="B42" s="10" t="s">
        <v>86</v>
      </c>
      <c r="C42" s="11">
        <v>129</v>
      </c>
      <c r="D42" s="12">
        <v>0</v>
      </c>
      <c r="E42" s="12">
        <v>3093.8</v>
      </c>
      <c r="F42" s="12">
        <v>0</v>
      </c>
      <c r="G42" s="11">
        <f t="shared" si="0"/>
        <v>3222.8</v>
      </c>
      <c r="H42" s="11">
        <v>129</v>
      </c>
      <c r="I42" s="11">
        <v>3093.8</v>
      </c>
    </row>
    <row r="43" spans="2:9" ht="18" customHeight="1" x14ac:dyDescent="0.25">
      <c r="B43" s="10" t="s">
        <v>87</v>
      </c>
      <c r="C43" s="11">
        <v>129</v>
      </c>
      <c r="D43" s="12">
        <v>0</v>
      </c>
      <c r="E43" s="12">
        <v>3093.8</v>
      </c>
      <c r="F43" s="12">
        <v>0</v>
      </c>
      <c r="G43" s="11">
        <f t="shared" si="0"/>
        <v>3222.8</v>
      </c>
      <c r="H43" s="11">
        <v>129</v>
      </c>
      <c r="I43" s="11">
        <v>3093.8</v>
      </c>
    </row>
    <row r="44" spans="2:9" ht="18" customHeight="1" x14ac:dyDescent="0.25">
      <c r="B44" s="10" t="s">
        <v>50</v>
      </c>
      <c r="C44" s="11">
        <v>275</v>
      </c>
      <c r="D44" s="12">
        <v>0</v>
      </c>
      <c r="E44" s="12">
        <v>6599.9</v>
      </c>
      <c r="F44" s="12">
        <v>0</v>
      </c>
      <c r="G44" s="11">
        <f t="shared" si="0"/>
        <v>6874.9</v>
      </c>
      <c r="H44" s="11">
        <v>275</v>
      </c>
      <c r="I44" s="11">
        <v>6599.9</v>
      </c>
    </row>
    <row r="45" spans="2:9" ht="18" customHeight="1" x14ac:dyDescent="0.25">
      <c r="B45" s="10" t="s">
        <v>51</v>
      </c>
      <c r="C45" s="11">
        <v>223.5</v>
      </c>
      <c r="D45" s="12">
        <v>0</v>
      </c>
      <c r="E45" s="12">
        <v>5362.5</v>
      </c>
      <c r="F45" s="12">
        <v>0</v>
      </c>
      <c r="G45" s="11">
        <f t="shared" si="0"/>
        <v>5586</v>
      </c>
      <c r="H45" s="11">
        <v>223.5</v>
      </c>
      <c r="I45" s="11">
        <v>5362.5</v>
      </c>
    </row>
    <row r="46" spans="2:9" ht="18" customHeight="1" x14ac:dyDescent="0.25">
      <c r="B46" s="10" t="s">
        <v>52</v>
      </c>
      <c r="C46" s="11">
        <v>253.6</v>
      </c>
      <c r="D46" s="12">
        <v>0</v>
      </c>
      <c r="E46" s="12">
        <v>6084.3</v>
      </c>
      <c r="F46" s="12">
        <v>0</v>
      </c>
      <c r="G46" s="11">
        <f t="shared" si="0"/>
        <v>6337.9000000000005</v>
      </c>
      <c r="H46" s="11">
        <v>253.6</v>
      </c>
      <c r="I46" s="11">
        <v>6084.3</v>
      </c>
    </row>
    <row r="47" spans="2:9" ht="18" customHeight="1" x14ac:dyDescent="0.25">
      <c r="B47" s="10" t="s">
        <v>88</v>
      </c>
      <c r="C47" s="11">
        <f>5585.9</f>
        <v>5585.9</v>
      </c>
      <c r="D47" s="12">
        <v>0</v>
      </c>
      <c r="E47" s="12">
        <v>134060.29999999999</v>
      </c>
      <c r="F47" s="12">
        <v>0</v>
      </c>
      <c r="G47" s="11">
        <f t="shared" si="0"/>
        <v>139646.19999999998</v>
      </c>
      <c r="H47" s="11">
        <f>5585.9</f>
        <v>5585.9</v>
      </c>
      <c r="I47" s="11">
        <v>134060.29999999999</v>
      </c>
    </row>
    <row r="48" spans="2:9" s="13" customFormat="1" ht="18" customHeight="1" x14ac:dyDescent="0.2">
      <c r="B48" s="14" t="s">
        <v>54</v>
      </c>
      <c r="C48" s="15">
        <f>SUM(C14:C47)</f>
        <v>11057.099999999999</v>
      </c>
      <c r="D48" s="16">
        <f t="shared" ref="D48:I48" si="1">SUM(D14:D47)</f>
        <v>0</v>
      </c>
      <c r="E48" s="15">
        <f t="shared" si="1"/>
        <v>265337.89999999997</v>
      </c>
      <c r="F48" s="15">
        <f t="shared" si="1"/>
        <v>0</v>
      </c>
      <c r="G48" s="15">
        <f t="shared" si="1"/>
        <v>276394.99999999994</v>
      </c>
      <c r="H48" s="15">
        <f>SUM(H14:H47)</f>
        <v>11057.099999999999</v>
      </c>
      <c r="I48" s="15">
        <f t="shared" si="1"/>
        <v>265337.89999999997</v>
      </c>
    </row>
    <row r="49" spans="2:9" ht="18" customHeight="1" x14ac:dyDescent="0.25">
      <c r="B49" s="17"/>
      <c r="C49" s="18"/>
      <c r="D49" s="19"/>
      <c r="E49" s="18"/>
      <c r="F49" s="18"/>
      <c r="G49" s="18"/>
      <c r="H49" s="18"/>
      <c r="I49" s="18"/>
    </row>
    <row r="50" spans="2:9" ht="18" customHeight="1" x14ac:dyDescent="0.25">
      <c r="B50" s="17"/>
      <c r="C50" s="18"/>
      <c r="D50" s="19"/>
      <c r="E50" s="18"/>
      <c r="F50" s="18"/>
      <c r="G50" s="18"/>
      <c r="H50" s="18"/>
      <c r="I50" s="18"/>
    </row>
    <row r="51" spans="2:9" ht="15.75" x14ac:dyDescent="0.25">
      <c r="B51" s="3"/>
      <c r="F51" s="3"/>
      <c r="G51" s="3"/>
      <c r="I51" s="20"/>
    </row>
    <row r="53" spans="2:9" x14ac:dyDescent="0.25">
      <c r="H53" s="21"/>
    </row>
    <row r="54" spans="2:9" x14ac:dyDescent="0.25">
      <c r="G54" s="22"/>
      <c r="H54" s="21"/>
      <c r="I54" s="21"/>
    </row>
    <row r="55" spans="2:9" x14ac:dyDescent="0.25">
      <c r="G55" s="22"/>
      <c r="H55" s="23"/>
    </row>
  </sheetData>
  <mergeCells count="11">
    <mergeCell ref="B1:I1"/>
    <mergeCell ref="B4:I4"/>
    <mergeCell ref="B5:I5"/>
    <mergeCell ref="B6:I6"/>
    <mergeCell ref="B7:I7"/>
    <mergeCell ref="B10:B12"/>
    <mergeCell ref="C10:D11"/>
    <mergeCell ref="E10:F11"/>
    <mergeCell ref="G10:I10"/>
    <mergeCell ref="G11:G12"/>
    <mergeCell ref="H11:I11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52"/>
  <sheetViews>
    <sheetView view="pageBreakPreview" topLeftCell="B1" workbookViewId="0">
      <selection activeCell="L43" sqref="L43"/>
    </sheetView>
  </sheetViews>
  <sheetFormatPr defaultRowHeight="15" x14ac:dyDescent="0.25"/>
  <cols>
    <col min="1" max="1" width="36.140625" style="1" customWidth="1"/>
    <col min="2" max="2" width="20.28515625" style="1" customWidth="1"/>
    <col min="3" max="7" width="18.5703125" style="1" customWidth="1"/>
    <col min="8" max="8" width="25.85546875" style="1" customWidth="1"/>
    <col min="9" max="9" width="13.85546875" customWidth="1"/>
    <col min="10" max="10" width="15.42578125" customWidth="1"/>
    <col min="11" max="11" width="18.5703125" customWidth="1"/>
    <col min="12" max="12" width="20.42578125" hidden="1" customWidth="1"/>
    <col min="13" max="13" width="12.140625" hidden="1" customWidth="1"/>
    <col min="14" max="14" width="13.5703125" hidden="1" customWidth="1"/>
    <col min="15" max="15" width="0" hidden="1" customWidth="1"/>
  </cols>
  <sheetData>
    <row r="1" spans="1:17" x14ac:dyDescent="0.25">
      <c r="A1" s="102" t="s">
        <v>90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7" x14ac:dyDescent="0.25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7" x14ac:dyDescent="0.25">
      <c r="A3" s="98" t="s">
        <v>91</v>
      </c>
      <c r="B3" s="98"/>
      <c r="C3" s="99" t="s">
        <v>92</v>
      </c>
      <c r="D3" s="99"/>
      <c r="E3" s="99"/>
      <c r="F3" s="25"/>
      <c r="G3" s="25"/>
      <c r="H3" s="25"/>
      <c r="I3" s="25"/>
      <c r="J3" s="25"/>
      <c r="K3" s="25"/>
    </row>
    <row r="4" spans="1:17" x14ac:dyDescent="0.25">
      <c r="A4" s="98" t="s">
        <v>93</v>
      </c>
      <c r="B4" s="98"/>
      <c r="C4" s="99" t="s">
        <v>94</v>
      </c>
      <c r="D4" s="99"/>
      <c r="E4" s="99"/>
      <c r="F4" s="25"/>
      <c r="G4" s="25"/>
      <c r="H4" s="25"/>
      <c r="I4" s="25"/>
      <c r="J4" s="25"/>
      <c r="K4" s="25"/>
    </row>
    <row r="5" spans="1:17" x14ac:dyDescent="0.25">
      <c r="A5" s="98" t="s">
        <v>95</v>
      </c>
      <c r="B5" s="98"/>
      <c r="C5" s="99" t="s">
        <v>96</v>
      </c>
      <c r="D5" s="99"/>
      <c r="E5" s="99"/>
      <c r="F5" s="25"/>
      <c r="G5" s="25"/>
      <c r="H5" s="25"/>
      <c r="I5" s="25"/>
      <c r="J5" s="25"/>
      <c r="K5" s="25"/>
    </row>
    <row r="6" spans="1:17" ht="27.75" customHeight="1" x14ac:dyDescent="0.25">
      <c r="A6" s="98" t="s">
        <v>97</v>
      </c>
      <c r="B6" s="98"/>
      <c r="C6" s="100" t="s">
        <v>98</v>
      </c>
      <c r="D6" s="100"/>
      <c r="E6" s="100"/>
      <c r="F6" s="25"/>
      <c r="G6" s="25"/>
      <c r="H6" s="25"/>
      <c r="I6" s="25"/>
      <c r="J6" s="25"/>
      <c r="K6" s="25"/>
    </row>
    <row r="7" spans="1:17" x14ac:dyDescent="0.25">
      <c r="A7" s="101" t="s">
        <v>99</v>
      </c>
      <c r="B7" s="101"/>
      <c r="C7" s="101"/>
      <c r="D7" s="26"/>
      <c r="E7" s="25"/>
      <c r="F7" s="25"/>
      <c r="G7" s="25"/>
      <c r="H7" s="25"/>
      <c r="I7" s="25"/>
      <c r="J7" s="25"/>
      <c r="K7" s="25"/>
    </row>
    <row r="8" spans="1:17" x14ac:dyDescent="0.25">
      <c r="A8" s="88" t="s">
        <v>100</v>
      </c>
      <c r="B8" s="88"/>
      <c r="C8" s="25"/>
      <c r="D8" s="25"/>
      <c r="E8" s="25"/>
      <c r="F8" s="25"/>
      <c r="G8" s="25"/>
      <c r="H8" s="25"/>
      <c r="I8" s="25"/>
      <c r="J8" s="25"/>
      <c r="K8" s="25"/>
    </row>
    <row r="9" spans="1:17" x14ac:dyDescent="0.25">
      <c r="A9" s="28"/>
      <c r="I9" s="28"/>
    </row>
    <row r="10" spans="1:17" ht="15.75" x14ac:dyDescent="0.25">
      <c r="A10" s="89" t="s">
        <v>101</v>
      </c>
      <c r="B10" s="92" t="s">
        <v>102</v>
      </c>
      <c r="C10" s="93"/>
      <c r="D10" s="93"/>
      <c r="E10" s="93"/>
      <c r="F10" s="93"/>
      <c r="G10" s="93"/>
      <c r="H10" s="93"/>
      <c r="I10" s="94" t="s">
        <v>103</v>
      </c>
      <c r="J10" s="95"/>
      <c r="K10" s="96"/>
    </row>
    <row r="11" spans="1:17" hidden="1" x14ac:dyDescent="0.25">
      <c r="A11" s="90"/>
      <c r="I11" s="29"/>
      <c r="J11" s="29"/>
      <c r="K11" s="29"/>
    </row>
    <row r="12" spans="1:17" s="30" customFormat="1" ht="128.25" x14ac:dyDescent="0.25">
      <c r="A12" s="91"/>
      <c r="B12" s="31" t="s">
        <v>104</v>
      </c>
      <c r="C12" s="31" t="s">
        <v>105</v>
      </c>
      <c r="D12" s="31" t="s">
        <v>106</v>
      </c>
      <c r="E12" s="31" t="s">
        <v>107</v>
      </c>
      <c r="F12" s="31" t="s">
        <v>108</v>
      </c>
      <c r="G12" s="31" t="s">
        <v>109</v>
      </c>
      <c r="H12" s="32" t="s">
        <v>110</v>
      </c>
      <c r="I12" s="33" t="s">
        <v>111</v>
      </c>
      <c r="J12" s="34" t="s">
        <v>112</v>
      </c>
      <c r="K12" s="34" t="s">
        <v>113</v>
      </c>
      <c r="L12" s="33" t="s">
        <v>111</v>
      </c>
      <c r="M12" s="33" t="s">
        <v>114</v>
      </c>
      <c r="N12" s="33" t="s">
        <v>113</v>
      </c>
      <c r="O12" s="34" t="s">
        <v>115</v>
      </c>
    </row>
    <row r="13" spans="1:17" x14ac:dyDescent="0.25">
      <c r="A13" s="35" t="s">
        <v>58</v>
      </c>
      <c r="B13" s="36">
        <f t="shared" ref="B13:B47" si="0">C13+D13+E13</f>
        <v>14</v>
      </c>
      <c r="C13" s="36">
        <v>12</v>
      </c>
      <c r="D13" s="36">
        <v>2</v>
      </c>
      <c r="E13" s="36">
        <v>0</v>
      </c>
      <c r="F13" s="36">
        <f t="shared" ref="F13:F46" si="1">C13*28+D13*21+E13*14</f>
        <v>378</v>
      </c>
      <c r="G13" s="36">
        <f t="shared" ref="G13:G46" si="2">F13*52</f>
        <v>19656</v>
      </c>
      <c r="H13" s="37">
        <v>8145.7</v>
      </c>
      <c r="I13" s="38">
        <f t="shared" ref="I13:I46" si="3">J13+K13</f>
        <v>8145.7</v>
      </c>
      <c r="J13" s="39">
        <v>424.40000000000003</v>
      </c>
      <c r="K13" s="40">
        <v>7721.3</v>
      </c>
      <c r="L13" s="41">
        <f t="shared" ref="L13:L46" si="4">N13*100/96</f>
        <v>8043.020833333333</v>
      </c>
      <c r="M13" s="41">
        <f t="shared" ref="M13:M46" si="5">L13-N13</f>
        <v>321.72083333333285</v>
      </c>
      <c r="N13" s="41">
        <f t="shared" ref="N13:N46" si="6">K13</f>
        <v>7721.3</v>
      </c>
      <c r="Q13" s="41"/>
    </row>
    <row r="14" spans="1:17" x14ac:dyDescent="0.25">
      <c r="A14" s="35" t="s">
        <v>59</v>
      </c>
      <c r="B14" s="36">
        <f t="shared" si="0"/>
        <v>18</v>
      </c>
      <c r="C14" s="36">
        <v>9</v>
      </c>
      <c r="D14" s="42">
        <v>9</v>
      </c>
      <c r="E14" s="36">
        <v>0</v>
      </c>
      <c r="F14" s="36">
        <f t="shared" si="1"/>
        <v>441</v>
      </c>
      <c r="G14" s="36">
        <f t="shared" si="2"/>
        <v>22932</v>
      </c>
      <c r="H14" s="37">
        <v>9503.4000000000015</v>
      </c>
      <c r="I14" s="38">
        <f t="shared" si="3"/>
        <v>9503.4000000000015</v>
      </c>
      <c r="J14" s="43">
        <v>495.20000000000005</v>
      </c>
      <c r="K14" s="40">
        <v>9008.2000000000007</v>
      </c>
      <c r="L14" s="41">
        <f t="shared" si="4"/>
        <v>9383.5416666666679</v>
      </c>
      <c r="M14" s="41">
        <f t="shared" si="5"/>
        <v>375.34166666666715</v>
      </c>
      <c r="N14" s="41">
        <f t="shared" si="6"/>
        <v>9008.2000000000007</v>
      </c>
      <c r="Q14" s="41"/>
    </row>
    <row r="15" spans="1:17" x14ac:dyDescent="0.25">
      <c r="A15" s="35" t="s">
        <v>60</v>
      </c>
      <c r="B15" s="36">
        <f t="shared" si="0"/>
        <v>11</v>
      </c>
      <c r="C15" s="36">
        <v>9</v>
      </c>
      <c r="D15" s="36">
        <v>2</v>
      </c>
      <c r="E15" s="36">
        <v>0</v>
      </c>
      <c r="F15" s="36">
        <f t="shared" si="1"/>
        <v>294</v>
      </c>
      <c r="G15" s="36">
        <f t="shared" si="2"/>
        <v>15288</v>
      </c>
      <c r="H15" s="37">
        <v>6335.6</v>
      </c>
      <c r="I15" s="38">
        <f t="shared" si="3"/>
        <v>6335.6</v>
      </c>
      <c r="J15" s="43">
        <v>330.1</v>
      </c>
      <c r="K15" s="40">
        <v>6005.5</v>
      </c>
      <c r="L15" s="41">
        <f t="shared" si="4"/>
        <v>6255.729166666667</v>
      </c>
      <c r="M15" s="41">
        <f t="shared" si="5"/>
        <v>250.22916666666697</v>
      </c>
      <c r="N15" s="41">
        <f t="shared" si="6"/>
        <v>6005.5</v>
      </c>
      <c r="Q15" s="41"/>
    </row>
    <row r="16" spans="1:17" x14ac:dyDescent="0.25">
      <c r="A16" s="35" t="s">
        <v>116</v>
      </c>
      <c r="B16" s="36">
        <f t="shared" si="0"/>
        <v>8</v>
      </c>
      <c r="C16" s="36">
        <v>4</v>
      </c>
      <c r="D16" s="36">
        <v>4</v>
      </c>
      <c r="E16" s="36">
        <v>0</v>
      </c>
      <c r="F16" s="36">
        <f t="shared" si="1"/>
        <v>196</v>
      </c>
      <c r="G16" s="36">
        <f t="shared" si="2"/>
        <v>10192</v>
      </c>
      <c r="H16" s="37">
        <v>4223.8</v>
      </c>
      <c r="I16" s="38">
        <f t="shared" si="3"/>
        <v>4223.8</v>
      </c>
      <c r="J16" s="43">
        <v>220.10000000000002</v>
      </c>
      <c r="K16" s="40">
        <v>4003.7</v>
      </c>
      <c r="L16" s="41">
        <f t="shared" si="4"/>
        <v>4170.520833333333</v>
      </c>
      <c r="M16" s="41">
        <f t="shared" si="5"/>
        <v>166.82083333333321</v>
      </c>
      <c r="N16" s="41">
        <f t="shared" si="6"/>
        <v>4003.7</v>
      </c>
      <c r="Q16" s="41"/>
    </row>
    <row r="17" spans="1:17" x14ac:dyDescent="0.25">
      <c r="A17" s="35" t="s">
        <v>117</v>
      </c>
      <c r="B17" s="36">
        <f t="shared" si="0"/>
        <v>11</v>
      </c>
      <c r="C17" s="36">
        <v>3</v>
      </c>
      <c r="D17" s="36">
        <v>8</v>
      </c>
      <c r="E17" s="36">
        <v>0</v>
      </c>
      <c r="F17" s="36">
        <f t="shared" si="1"/>
        <v>252</v>
      </c>
      <c r="G17" s="36">
        <f t="shared" si="2"/>
        <v>13104</v>
      </c>
      <c r="H17" s="37">
        <v>5430.6</v>
      </c>
      <c r="I17" s="38">
        <f t="shared" si="3"/>
        <v>5430.6</v>
      </c>
      <c r="J17" s="43">
        <v>283</v>
      </c>
      <c r="K17" s="40">
        <v>5147.6000000000004</v>
      </c>
      <c r="L17" s="41">
        <f t="shared" si="4"/>
        <v>5362.0833333333339</v>
      </c>
      <c r="M17" s="41">
        <f t="shared" si="5"/>
        <v>214.48333333333358</v>
      </c>
      <c r="N17" s="41">
        <f t="shared" si="6"/>
        <v>5147.6000000000004</v>
      </c>
      <c r="Q17" s="41"/>
    </row>
    <row r="18" spans="1:17" x14ac:dyDescent="0.25">
      <c r="A18" s="35" t="s">
        <v>63</v>
      </c>
      <c r="B18" s="36">
        <f t="shared" si="0"/>
        <v>10</v>
      </c>
      <c r="C18" s="36">
        <v>4</v>
      </c>
      <c r="D18" s="36">
        <v>6</v>
      </c>
      <c r="E18" s="36">
        <v>0</v>
      </c>
      <c r="F18" s="36">
        <f t="shared" si="1"/>
        <v>238</v>
      </c>
      <c r="G18" s="36">
        <f t="shared" si="2"/>
        <v>12376</v>
      </c>
      <c r="H18" s="37">
        <v>5128.9000000000005</v>
      </c>
      <c r="I18" s="38">
        <f t="shared" si="3"/>
        <v>5128.9000000000005</v>
      </c>
      <c r="J18" s="43">
        <v>267.3</v>
      </c>
      <c r="K18" s="40">
        <v>4861.6000000000004</v>
      </c>
      <c r="L18" s="41">
        <f t="shared" si="4"/>
        <v>5064.166666666667</v>
      </c>
      <c r="M18" s="41">
        <f t="shared" si="5"/>
        <v>202.56666666666661</v>
      </c>
      <c r="N18" s="41">
        <f t="shared" si="6"/>
        <v>4861.6000000000004</v>
      </c>
      <c r="Q18" s="41"/>
    </row>
    <row r="19" spans="1:17" x14ac:dyDescent="0.25">
      <c r="A19" s="35" t="s">
        <v>118</v>
      </c>
      <c r="B19" s="36">
        <f t="shared" si="0"/>
        <v>9</v>
      </c>
      <c r="C19" s="36">
        <v>9</v>
      </c>
      <c r="D19" s="36">
        <v>0</v>
      </c>
      <c r="E19" s="36">
        <v>0</v>
      </c>
      <c r="F19" s="36">
        <f t="shared" si="1"/>
        <v>252</v>
      </c>
      <c r="G19" s="36">
        <f t="shared" si="2"/>
        <v>13104</v>
      </c>
      <c r="H19" s="37">
        <v>5430.6</v>
      </c>
      <c r="I19" s="38">
        <f t="shared" si="3"/>
        <v>5430.6</v>
      </c>
      <c r="J19" s="43">
        <v>283</v>
      </c>
      <c r="K19" s="40">
        <v>5147.6000000000004</v>
      </c>
      <c r="L19" s="41">
        <f t="shared" si="4"/>
        <v>5362.0833333333339</v>
      </c>
      <c r="M19" s="41">
        <f t="shared" si="5"/>
        <v>214.48333333333358</v>
      </c>
      <c r="N19" s="41">
        <f t="shared" si="6"/>
        <v>5147.6000000000004</v>
      </c>
      <c r="Q19" s="41"/>
    </row>
    <row r="20" spans="1:17" x14ac:dyDescent="0.25">
      <c r="A20" s="35" t="s">
        <v>119</v>
      </c>
      <c r="B20" s="36">
        <f t="shared" si="0"/>
        <v>18</v>
      </c>
      <c r="C20" s="36">
        <v>18</v>
      </c>
      <c r="D20" s="36">
        <v>0</v>
      </c>
      <c r="E20" s="36">
        <v>0</v>
      </c>
      <c r="F20" s="36">
        <f t="shared" si="1"/>
        <v>504</v>
      </c>
      <c r="G20" s="36">
        <f t="shared" si="2"/>
        <v>26208</v>
      </c>
      <c r="H20" s="37">
        <v>10861</v>
      </c>
      <c r="I20" s="38">
        <f t="shared" si="3"/>
        <v>10861</v>
      </c>
      <c r="J20" s="43">
        <v>565.9</v>
      </c>
      <c r="K20" s="40">
        <v>10295.1</v>
      </c>
      <c r="L20" s="41">
        <f t="shared" si="4"/>
        <v>10724.0625</v>
      </c>
      <c r="M20" s="41">
        <f t="shared" si="5"/>
        <v>428.96249999999964</v>
      </c>
      <c r="N20" s="41">
        <f t="shared" si="6"/>
        <v>10295.1</v>
      </c>
      <c r="Q20" s="41"/>
    </row>
    <row r="21" spans="1:17" x14ac:dyDescent="0.25">
      <c r="A21" s="35" t="s">
        <v>66</v>
      </c>
      <c r="B21" s="36">
        <f t="shared" si="0"/>
        <v>10</v>
      </c>
      <c r="C21" s="36">
        <v>10</v>
      </c>
      <c r="D21" s="36">
        <v>0</v>
      </c>
      <c r="E21" s="36">
        <v>0</v>
      </c>
      <c r="F21" s="36">
        <f t="shared" si="1"/>
        <v>280</v>
      </c>
      <c r="G21" s="36">
        <f t="shared" si="2"/>
        <v>14560</v>
      </c>
      <c r="H21" s="37">
        <v>6033.9</v>
      </c>
      <c r="I21" s="38">
        <f t="shared" si="3"/>
        <v>6033.9</v>
      </c>
      <c r="J21" s="43">
        <v>314.40000000000003</v>
      </c>
      <c r="K21" s="40">
        <v>5719.5</v>
      </c>
      <c r="L21" s="41">
        <f t="shared" si="4"/>
        <v>5957.8125</v>
      </c>
      <c r="M21" s="41">
        <f t="shared" si="5"/>
        <v>238.3125</v>
      </c>
      <c r="N21" s="41">
        <f t="shared" si="6"/>
        <v>5719.5</v>
      </c>
      <c r="Q21" s="41"/>
    </row>
    <row r="22" spans="1:17" x14ac:dyDescent="0.25">
      <c r="A22" s="35" t="s">
        <v>67</v>
      </c>
      <c r="B22" s="36">
        <f t="shared" si="0"/>
        <v>15</v>
      </c>
      <c r="C22" s="36">
        <v>11</v>
      </c>
      <c r="D22" s="36">
        <v>4</v>
      </c>
      <c r="E22" s="36">
        <v>0</v>
      </c>
      <c r="F22" s="36">
        <f t="shared" si="1"/>
        <v>392</v>
      </c>
      <c r="G22" s="36">
        <f t="shared" si="2"/>
        <v>20384</v>
      </c>
      <c r="H22" s="37">
        <v>8447.4</v>
      </c>
      <c r="I22" s="38">
        <f t="shared" si="3"/>
        <v>8447.4</v>
      </c>
      <c r="J22" s="43">
        <v>440.1</v>
      </c>
      <c r="K22" s="40">
        <v>8007.3</v>
      </c>
      <c r="L22" s="41">
        <f t="shared" si="4"/>
        <v>8340.9375</v>
      </c>
      <c r="M22" s="41">
        <f t="shared" si="5"/>
        <v>333.63749999999982</v>
      </c>
      <c r="N22" s="41">
        <f t="shared" si="6"/>
        <v>8007.3</v>
      </c>
      <c r="Q22" s="41"/>
    </row>
    <row r="23" spans="1:17" x14ac:dyDescent="0.25">
      <c r="A23" s="35" t="s">
        <v>68</v>
      </c>
      <c r="B23" s="42">
        <f t="shared" si="0"/>
        <v>13</v>
      </c>
      <c r="C23" s="42">
        <v>6</v>
      </c>
      <c r="D23" s="42">
        <v>7</v>
      </c>
      <c r="E23" s="42">
        <v>0</v>
      </c>
      <c r="F23" s="36">
        <f t="shared" si="1"/>
        <v>315</v>
      </c>
      <c r="G23" s="36">
        <f t="shared" si="2"/>
        <v>16380</v>
      </c>
      <c r="H23" s="37">
        <v>6788.0999999999995</v>
      </c>
      <c r="I23" s="38">
        <f t="shared" si="3"/>
        <v>6788.0999999999995</v>
      </c>
      <c r="J23" s="43">
        <v>353.70000000000005</v>
      </c>
      <c r="K23" s="40">
        <v>6434.4</v>
      </c>
      <c r="L23" s="41">
        <f t="shared" si="4"/>
        <v>6702.5</v>
      </c>
      <c r="M23" s="41">
        <f t="shared" si="5"/>
        <v>268.10000000000036</v>
      </c>
      <c r="N23" s="41">
        <f t="shared" si="6"/>
        <v>6434.4</v>
      </c>
      <c r="Q23" s="41"/>
    </row>
    <row r="24" spans="1:17" x14ac:dyDescent="0.25">
      <c r="A24" s="35" t="s">
        <v>69</v>
      </c>
      <c r="B24" s="42">
        <f t="shared" si="0"/>
        <v>6</v>
      </c>
      <c r="C24" s="42">
        <v>3</v>
      </c>
      <c r="D24" s="42">
        <v>3</v>
      </c>
      <c r="E24" s="42">
        <v>0</v>
      </c>
      <c r="F24" s="36">
        <f t="shared" si="1"/>
        <v>147</v>
      </c>
      <c r="G24" s="36">
        <f t="shared" si="2"/>
        <v>7644</v>
      </c>
      <c r="H24" s="37">
        <v>3167.7999999999997</v>
      </c>
      <c r="I24" s="38">
        <f t="shared" si="3"/>
        <v>3167.7999999999997</v>
      </c>
      <c r="J24" s="43">
        <v>165.10000000000002</v>
      </c>
      <c r="K24" s="40">
        <v>3002.7</v>
      </c>
      <c r="L24" s="41">
        <f t="shared" si="4"/>
        <v>3127.8125</v>
      </c>
      <c r="M24" s="41">
        <f t="shared" si="5"/>
        <v>125.11250000000018</v>
      </c>
      <c r="N24" s="41">
        <f t="shared" si="6"/>
        <v>3002.7</v>
      </c>
      <c r="Q24" s="41"/>
    </row>
    <row r="25" spans="1:17" x14ac:dyDescent="0.25">
      <c r="A25" s="35" t="s">
        <v>70</v>
      </c>
      <c r="B25" s="42">
        <f t="shared" si="0"/>
        <v>8</v>
      </c>
      <c r="C25" s="42">
        <v>7</v>
      </c>
      <c r="D25" s="42">
        <v>1</v>
      </c>
      <c r="E25" s="42">
        <v>0</v>
      </c>
      <c r="F25" s="36">
        <f t="shared" si="1"/>
        <v>217</v>
      </c>
      <c r="G25" s="36">
        <f t="shared" si="2"/>
        <v>11284</v>
      </c>
      <c r="H25" s="37">
        <v>4676.3</v>
      </c>
      <c r="I25" s="38">
        <f t="shared" si="3"/>
        <v>4676.3</v>
      </c>
      <c r="J25" s="43">
        <v>243.70000000000002</v>
      </c>
      <c r="K25" s="40">
        <v>4432.6000000000004</v>
      </c>
      <c r="L25" s="41">
        <f t="shared" si="4"/>
        <v>4617.291666666667</v>
      </c>
      <c r="M25" s="41">
        <f t="shared" si="5"/>
        <v>184.69166666666661</v>
      </c>
      <c r="N25" s="41">
        <f t="shared" si="6"/>
        <v>4432.6000000000004</v>
      </c>
      <c r="Q25" s="41"/>
    </row>
    <row r="26" spans="1:17" s="44" customFormat="1" x14ac:dyDescent="0.25">
      <c r="A26" s="35" t="s">
        <v>71</v>
      </c>
      <c r="B26" s="42">
        <f t="shared" si="0"/>
        <v>11</v>
      </c>
      <c r="C26" s="42">
        <v>7</v>
      </c>
      <c r="D26" s="42">
        <v>4</v>
      </c>
      <c r="E26" s="42">
        <v>0</v>
      </c>
      <c r="F26" s="36">
        <f t="shared" si="1"/>
        <v>280</v>
      </c>
      <c r="G26" s="36">
        <f t="shared" si="2"/>
        <v>14560</v>
      </c>
      <c r="H26" s="37">
        <v>6033.9</v>
      </c>
      <c r="I26" s="38">
        <f t="shared" si="3"/>
        <v>6033.9</v>
      </c>
      <c r="J26" s="43">
        <v>314.40000000000003</v>
      </c>
      <c r="K26" s="40">
        <v>5719.5</v>
      </c>
      <c r="L26" s="41">
        <f t="shared" si="4"/>
        <v>5957.8125</v>
      </c>
      <c r="M26" s="41">
        <f t="shared" si="5"/>
        <v>238.3125</v>
      </c>
      <c r="N26" s="41">
        <f t="shared" si="6"/>
        <v>5719.5</v>
      </c>
      <c r="Q26" s="41"/>
    </row>
    <row r="27" spans="1:17" x14ac:dyDescent="0.25">
      <c r="A27" s="35" t="s">
        <v>72</v>
      </c>
      <c r="B27" s="42">
        <f t="shared" si="0"/>
        <v>11</v>
      </c>
      <c r="C27" s="42">
        <v>11</v>
      </c>
      <c r="D27" s="42">
        <v>0</v>
      </c>
      <c r="E27" s="42">
        <v>0</v>
      </c>
      <c r="F27" s="36">
        <f t="shared" si="1"/>
        <v>308</v>
      </c>
      <c r="G27" s="36">
        <f t="shared" si="2"/>
        <v>16016</v>
      </c>
      <c r="H27" s="37">
        <v>6637.3</v>
      </c>
      <c r="I27" s="38">
        <f t="shared" si="3"/>
        <v>6637.3</v>
      </c>
      <c r="J27" s="43">
        <v>345.8</v>
      </c>
      <c r="K27" s="40">
        <v>6291.5</v>
      </c>
      <c r="L27" s="41">
        <f t="shared" si="4"/>
        <v>6553.645833333333</v>
      </c>
      <c r="M27" s="41">
        <f t="shared" si="5"/>
        <v>262.14583333333303</v>
      </c>
      <c r="N27" s="41">
        <f t="shared" si="6"/>
        <v>6291.5</v>
      </c>
      <c r="Q27" s="41"/>
    </row>
    <row r="28" spans="1:17" x14ac:dyDescent="0.25">
      <c r="A28" s="35" t="s">
        <v>73</v>
      </c>
      <c r="B28" s="42">
        <f t="shared" si="0"/>
        <v>8</v>
      </c>
      <c r="C28" s="42">
        <v>3</v>
      </c>
      <c r="D28" s="42">
        <v>5</v>
      </c>
      <c r="E28" s="42">
        <v>0</v>
      </c>
      <c r="F28" s="36">
        <f t="shared" si="1"/>
        <v>189</v>
      </c>
      <c r="G28" s="36">
        <f t="shared" si="2"/>
        <v>9828</v>
      </c>
      <c r="H28" s="37">
        <v>4072.8999999999996</v>
      </c>
      <c r="I28" s="38">
        <f t="shared" si="3"/>
        <v>4072.8999999999996</v>
      </c>
      <c r="J28" s="43">
        <v>212.20000000000002</v>
      </c>
      <c r="K28" s="40">
        <v>3860.7</v>
      </c>
      <c r="L28" s="41">
        <f t="shared" si="4"/>
        <v>4021.5625</v>
      </c>
      <c r="M28" s="41">
        <f t="shared" si="5"/>
        <v>160.86250000000018</v>
      </c>
      <c r="N28" s="41">
        <f t="shared" si="6"/>
        <v>3860.7</v>
      </c>
      <c r="Q28" s="41"/>
    </row>
    <row r="29" spans="1:17" x14ac:dyDescent="0.25">
      <c r="A29" s="35" t="s">
        <v>120</v>
      </c>
      <c r="B29" s="42">
        <f t="shared" si="0"/>
        <v>9</v>
      </c>
      <c r="C29" s="42">
        <v>7</v>
      </c>
      <c r="D29" s="42">
        <v>2</v>
      </c>
      <c r="E29" s="42">
        <v>0</v>
      </c>
      <c r="F29" s="36">
        <f t="shared" si="1"/>
        <v>238</v>
      </c>
      <c r="G29" s="36">
        <f t="shared" si="2"/>
        <v>12376</v>
      </c>
      <c r="H29" s="37">
        <v>5128.9000000000005</v>
      </c>
      <c r="I29" s="38">
        <f t="shared" si="3"/>
        <v>5128.9000000000005</v>
      </c>
      <c r="J29" s="43">
        <v>267.3</v>
      </c>
      <c r="K29" s="40">
        <v>4861.6000000000004</v>
      </c>
      <c r="L29" s="41">
        <f t="shared" si="4"/>
        <v>5064.166666666667</v>
      </c>
      <c r="M29" s="41">
        <f t="shared" si="5"/>
        <v>202.56666666666661</v>
      </c>
      <c r="N29" s="41">
        <f t="shared" si="6"/>
        <v>4861.6000000000004</v>
      </c>
      <c r="Q29" s="41"/>
    </row>
    <row r="30" spans="1:17" x14ac:dyDescent="0.25">
      <c r="A30" s="35" t="s">
        <v>75</v>
      </c>
      <c r="B30" s="42">
        <f t="shared" si="0"/>
        <v>12</v>
      </c>
      <c r="C30" s="42">
        <v>6</v>
      </c>
      <c r="D30" s="42">
        <v>6</v>
      </c>
      <c r="E30" s="42">
        <v>0</v>
      </c>
      <c r="F30" s="36">
        <f t="shared" si="1"/>
        <v>294</v>
      </c>
      <c r="G30" s="36">
        <f t="shared" si="2"/>
        <v>15288</v>
      </c>
      <c r="H30" s="37">
        <v>6335.6</v>
      </c>
      <c r="I30" s="38">
        <f t="shared" si="3"/>
        <v>6335.6</v>
      </c>
      <c r="J30" s="43">
        <v>330.1</v>
      </c>
      <c r="K30" s="40">
        <v>6005.5</v>
      </c>
      <c r="L30" s="41">
        <f t="shared" si="4"/>
        <v>6255.729166666667</v>
      </c>
      <c r="M30" s="41">
        <f t="shared" si="5"/>
        <v>250.22916666666697</v>
      </c>
      <c r="N30" s="41">
        <f t="shared" si="6"/>
        <v>6005.5</v>
      </c>
      <c r="Q30" s="41"/>
    </row>
    <row r="31" spans="1:17" x14ac:dyDescent="0.25">
      <c r="A31" s="35" t="s">
        <v>76</v>
      </c>
      <c r="B31" s="42">
        <f t="shared" si="0"/>
        <v>37</v>
      </c>
      <c r="C31" s="42">
        <v>30</v>
      </c>
      <c r="D31" s="42">
        <v>6</v>
      </c>
      <c r="E31" s="42">
        <v>1</v>
      </c>
      <c r="F31" s="36">
        <f t="shared" si="1"/>
        <v>980</v>
      </c>
      <c r="G31" s="36">
        <f t="shared" si="2"/>
        <v>50960</v>
      </c>
      <c r="H31" s="37">
        <v>21118.6</v>
      </c>
      <c r="I31" s="38">
        <f t="shared" si="3"/>
        <v>21118.6</v>
      </c>
      <c r="J31" s="43">
        <v>1100.3</v>
      </c>
      <c r="K31" s="40">
        <v>20018.3</v>
      </c>
      <c r="L31" s="41">
        <f t="shared" si="4"/>
        <v>20852.395833333332</v>
      </c>
      <c r="M31" s="41">
        <f t="shared" si="5"/>
        <v>834.09583333333285</v>
      </c>
      <c r="N31" s="41">
        <f t="shared" si="6"/>
        <v>20018.3</v>
      </c>
      <c r="Q31" s="41"/>
    </row>
    <row r="32" spans="1:17" x14ac:dyDescent="0.25">
      <c r="A32" s="35" t="s">
        <v>77</v>
      </c>
      <c r="B32" s="42">
        <f t="shared" si="0"/>
        <v>18</v>
      </c>
      <c r="C32" s="42">
        <v>11</v>
      </c>
      <c r="D32" s="42">
        <v>7</v>
      </c>
      <c r="E32" s="42">
        <v>0</v>
      </c>
      <c r="F32" s="36">
        <f t="shared" si="1"/>
        <v>455</v>
      </c>
      <c r="G32" s="36">
        <f t="shared" si="2"/>
        <v>23660</v>
      </c>
      <c r="H32" s="37">
        <v>9805.1</v>
      </c>
      <c r="I32" s="38">
        <f t="shared" si="3"/>
        <v>9805.1</v>
      </c>
      <c r="J32" s="43">
        <v>510.90000000000003</v>
      </c>
      <c r="K32" s="40">
        <v>9294.2000000000007</v>
      </c>
      <c r="L32" s="41">
        <f t="shared" si="4"/>
        <v>9681.4583333333339</v>
      </c>
      <c r="M32" s="41">
        <f t="shared" si="5"/>
        <v>387.25833333333321</v>
      </c>
      <c r="N32" s="41">
        <f t="shared" si="6"/>
        <v>9294.2000000000007</v>
      </c>
      <c r="Q32" s="41"/>
    </row>
    <row r="33" spans="1:17" x14ac:dyDescent="0.25">
      <c r="A33" s="35" t="s">
        <v>121</v>
      </c>
      <c r="B33" s="42">
        <f t="shared" si="0"/>
        <v>8</v>
      </c>
      <c r="C33" s="42">
        <v>3</v>
      </c>
      <c r="D33" s="42">
        <v>5</v>
      </c>
      <c r="E33" s="42">
        <v>0</v>
      </c>
      <c r="F33" s="36">
        <f t="shared" si="1"/>
        <v>189</v>
      </c>
      <c r="G33" s="36">
        <f t="shared" si="2"/>
        <v>9828</v>
      </c>
      <c r="H33" s="37">
        <v>4072.8999999999996</v>
      </c>
      <c r="I33" s="38">
        <f t="shared" si="3"/>
        <v>4072.8999999999996</v>
      </c>
      <c r="J33" s="43">
        <v>212.20000000000002</v>
      </c>
      <c r="K33" s="40">
        <v>3860.7</v>
      </c>
      <c r="L33" s="41">
        <f t="shared" si="4"/>
        <v>4021.5625</v>
      </c>
      <c r="M33" s="41">
        <f t="shared" si="5"/>
        <v>160.86250000000018</v>
      </c>
      <c r="N33" s="41">
        <f t="shared" si="6"/>
        <v>3860.7</v>
      </c>
      <c r="Q33" s="41"/>
    </row>
    <row r="34" spans="1:17" x14ac:dyDescent="0.25">
      <c r="A34" s="35" t="s">
        <v>122</v>
      </c>
      <c r="B34" s="42">
        <f t="shared" si="0"/>
        <v>21</v>
      </c>
      <c r="C34" s="42">
        <v>7</v>
      </c>
      <c r="D34" s="42">
        <v>14</v>
      </c>
      <c r="E34" s="42">
        <v>0</v>
      </c>
      <c r="F34" s="36">
        <f t="shared" si="1"/>
        <v>490</v>
      </c>
      <c r="G34" s="36">
        <f t="shared" si="2"/>
        <v>25480</v>
      </c>
      <c r="H34" s="37">
        <v>10559.300000000001</v>
      </c>
      <c r="I34" s="38">
        <f t="shared" si="3"/>
        <v>10559.300000000001</v>
      </c>
      <c r="J34" s="43">
        <v>550.20000000000005</v>
      </c>
      <c r="K34" s="40">
        <v>10009.1</v>
      </c>
      <c r="L34" s="41">
        <f t="shared" si="4"/>
        <v>10426.145833333334</v>
      </c>
      <c r="M34" s="41">
        <f t="shared" si="5"/>
        <v>417.04583333333358</v>
      </c>
      <c r="N34" s="41">
        <f t="shared" si="6"/>
        <v>10009.1</v>
      </c>
      <c r="Q34" s="41"/>
    </row>
    <row r="35" spans="1:17" x14ac:dyDescent="0.25">
      <c r="A35" s="35" t="s">
        <v>123</v>
      </c>
      <c r="B35" s="42">
        <f t="shared" si="0"/>
        <v>20</v>
      </c>
      <c r="C35" s="42">
        <v>11</v>
      </c>
      <c r="D35" s="42">
        <v>9</v>
      </c>
      <c r="E35" s="42">
        <v>0</v>
      </c>
      <c r="F35" s="36">
        <f t="shared" si="1"/>
        <v>497</v>
      </c>
      <c r="G35" s="36">
        <f t="shared" si="2"/>
        <v>25844</v>
      </c>
      <c r="H35" s="37">
        <v>10710.1</v>
      </c>
      <c r="I35" s="38">
        <f t="shared" si="3"/>
        <v>10710.1</v>
      </c>
      <c r="J35" s="43">
        <v>558</v>
      </c>
      <c r="K35" s="40">
        <v>10152.1</v>
      </c>
      <c r="L35" s="41">
        <f t="shared" si="4"/>
        <v>10575.104166666666</v>
      </c>
      <c r="M35" s="41">
        <f t="shared" si="5"/>
        <v>423.0041666666657</v>
      </c>
      <c r="N35" s="41">
        <f t="shared" si="6"/>
        <v>10152.1</v>
      </c>
      <c r="Q35" s="41"/>
    </row>
    <row r="36" spans="1:17" x14ac:dyDescent="0.25">
      <c r="A36" s="35" t="s">
        <v>81</v>
      </c>
      <c r="B36" s="42">
        <f t="shared" si="0"/>
        <v>13</v>
      </c>
      <c r="C36" s="42">
        <v>1</v>
      </c>
      <c r="D36" s="42">
        <v>7</v>
      </c>
      <c r="E36" s="42">
        <v>5</v>
      </c>
      <c r="F36" s="36">
        <f t="shared" si="1"/>
        <v>245</v>
      </c>
      <c r="G36" s="36">
        <f t="shared" si="2"/>
        <v>12740</v>
      </c>
      <c r="H36" s="37">
        <v>5279.7000000000007</v>
      </c>
      <c r="I36" s="38">
        <f t="shared" si="3"/>
        <v>5279.7000000000007</v>
      </c>
      <c r="J36" s="43">
        <v>275.10000000000002</v>
      </c>
      <c r="K36" s="40">
        <v>5004.6000000000004</v>
      </c>
      <c r="L36" s="41">
        <f t="shared" si="4"/>
        <v>5213.1250000000009</v>
      </c>
      <c r="M36" s="41">
        <f t="shared" si="5"/>
        <v>208.52500000000055</v>
      </c>
      <c r="N36" s="41">
        <f t="shared" si="6"/>
        <v>5004.6000000000004</v>
      </c>
      <c r="Q36" s="41"/>
    </row>
    <row r="37" spans="1:17" x14ac:dyDescent="0.25">
      <c r="A37" s="35" t="s">
        <v>124</v>
      </c>
      <c r="B37" s="42">
        <f t="shared" si="0"/>
        <v>11</v>
      </c>
      <c r="C37" s="42">
        <v>0</v>
      </c>
      <c r="D37" s="42">
        <v>11</v>
      </c>
      <c r="E37" s="42">
        <v>0</v>
      </c>
      <c r="F37" s="36">
        <f t="shared" si="1"/>
        <v>231</v>
      </c>
      <c r="G37" s="36">
        <f t="shared" si="2"/>
        <v>12012</v>
      </c>
      <c r="H37" s="37">
        <v>4978</v>
      </c>
      <c r="I37" s="38">
        <f t="shared" si="3"/>
        <v>4978</v>
      </c>
      <c r="J37" s="43">
        <v>259.40000000000003</v>
      </c>
      <c r="K37" s="40">
        <v>4718.6000000000004</v>
      </c>
      <c r="L37" s="41">
        <f t="shared" si="4"/>
        <v>4915.2083333333339</v>
      </c>
      <c r="M37" s="41">
        <f t="shared" si="5"/>
        <v>196.60833333333358</v>
      </c>
      <c r="N37" s="41">
        <f t="shared" si="6"/>
        <v>4718.6000000000004</v>
      </c>
      <c r="Q37" s="41"/>
    </row>
    <row r="38" spans="1:17" x14ac:dyDescent="0.25">
      <c r="A38" s="35" t="s">
        <v>83</v>
      </c>
      <c r="B38" s="42">
        <f t="shared" si="0"/>
        <v>11</v>
      </c>
      <c r="C38" s="42">
        <v>5</v>
      </c>
      <c r="D38" s="42">
        <v>6</v>
      </c>
      <c r="E38" s="42">
        <v>0</v>
      </c>
      <c r="F38" s="36">
        <f t="shared" si="1"/>
        <v>266</v>
      </c>
      <c r="G38" s="36">
        <f t="shared" si="2"/>
        <v>13832</v>
      </c>
      <c r="H38" s="37">
        <v>5732.2</v>
      </c>
      <c r="I38" s="38">
        <f t="shared" si="3"/>
        <v>5732.2</v>
      </c>
      <c r="J38" s="43">
        <v>298.7</v>
      </c>
      <c r="K38" s="40">
        <v>5433.5</v>
      </c>
      <c r="L38" s="41">
        <f t="shared" si="4"/>
        <v>5659.895833333333</v>
      </c>
      <c r="M38" s="41">
        <f t="shared" si="5"/>
        <v>226.39583333333303</v>
      </c>
      <c r="N38" s="41">
        <f t="shared" si="6"/>
        <v>5433.5</v>
      </c>
      <c r="Q38" s="41"/>
    </row>
    <row r="39" spans="1:17" x14ac:dyDescent="0.25">
      <c r="A39" s="35" t="s">
        <v>125</v>
      </c>
      <c r="B39" s="42">
        <f t="shared" si="0"/>
        <v>12</v>
      </c>
      <c r="C39" s="42">
        <v>10</v>
      </c>
      <c r="D39" s="42">
        <v>2</v>
      </c>
      <c r="E39" s="42">
        <v>0</v>
      </c>
      <c r="F39" s="36">
        <f t="shared" si="1"/>
        <v>322</v>
      </c>
      <c r="G39" s="36">
        <f t="shared" si="2"/>
        <v>16744</v>
      </c>
      <c r="H39" s="37">
        <v>6939</v>
      </c>
      <c r="I39" s="38">
        <f t="shared" si="3"/>
        <v>6939</v>
      </c>
      <c r="J39" s="43">
        <v>361.6</v>
      </c>
      <c r="K39" s="40">
        <v>6577.4</v>
      </c>
      <c r="L39" s="41">
        <f t="shared" si="4"/>
        <v>6851.458333333333</v>
      </c>
      <c r="M39" s="41">
        <f t="shared" si="5"/>
        <v>274.05833333333339</v>
      </c>
      <c r="N39" s="41">
        <f t="shared" si="6"/>
        <v>6577.4</v>
      </c>
      <c r="Q39" s="41"/>
    </row>
    <row r="40" spans="1:17" x14ac:dyDescent="0.25">
      <c r="A40" s="35" t="s">
        <v>85</v>
      </c>
      <c r="B40" s="42">
        <f t="shared" si="0"/>
        <v>9</v>
      </c>
      <c r="C40" s="42">
        <v>9</v>
      </c>
      <c r="D40" s="42">
        <v>0</v>
      </c>
      <c r="E40" s="42">
        <v>0</v>
      </c>
      <c r="F40" s="36">
        <f t="shared" si="1"/>
        <v>252</v>
      </c>
      <c r="G40" s="36">
        <f t="shared" si="2"/>
        <v>13104</v>
      </c>
      <c r="H40" s="37">
        <v>5430.6</v>
      </c>
      <c r="I40" s="38">
        <f t="shared" si="3"/>
        <v>5430.6</v>
      </c>
      <c r="J40" s="43">
        <v>283</v>
      </c>
      <c r="K40" s="40">
        <v>5147.6000000000004</v>
      </c>
      <c r="L40" s="41">
        <f t="shared" si="4"/>
        <v>5362.0833333333339</v>
      </c>
      <c r="M40" s="41">
        <f t="shared" si="5"/>
        <v>214.48333333333358</v>
      </c>
      <c r="N40" s="41">
        <f t="shared" si="6"/>
        <v>5147.6000000000004</v>
      </c>
      <c r="Q40" s="41"/>
    </row>
    <row r="41" spans="1:17" x14ac:dyDescent="0.25">
      <c r="A41" s="35" t="s">
        <v>86</v>
      </c>
      <c r="B41" s="42">
        <f t="shared" si="0"/>
        <v>8</v>
      </c>
      <c r="C41" s="42">
        <v>6</v>
      </c>
      <c r="D41" s="42">
        <v>2</v>
      </c>
      <c r="E41" s="42">
        <v>0</v>
      </c>
      <c r="F41" s="36">
        <f t="shared" si="1"/>
        <v>210</v>
      </c>
      <c r="G41" s="36">
        <f t="shared" si="2"/>
        <v>10920</v>
      </c>
      <c r="H41" s="37">
        <v>4525.4000000000005</v>
      </c>
      <c r="I41" s="38">
        <f t="shared" si="3"/>
        <v>4525.4000000000005</v>
      </c>
      <c r="J41" s="43">
        <v>235.8</v>
      </c>
      <c r="K41" s="40">
        <v>4289.6000000000004</v>
      </c>
      <c r="L41" s="41">
        <f t="shared" si="4"/>
        <v>4468.3333333333339</v>
      </c>
      <c r="M41" s="41">
        <f t="shared" si="5"/>
        <v>178.73333333333358</v>
      </c>
      <c r="N41" s="41">
        <f t="shared" si="6"/>
        <v>4289.6000000000004</v>
      </c>
      <c r="Q41" s="41"/>
    </row>
    <row r="42" spans="1:17" x14ac:dyDescent="0.25">
      <c r="A42" s="35" t="s">
        <v>87</v>
      </c>
      <c r="B42" s="42">
        <f t="shared" si="0"/>
        <v>9</v>
      </c>
      <c r="C42" s="42">
        <v>3</v>
      </c>
      <c r="D42" s="42">
        <v>6</v>
      </c>
      <c r="E42" s="42">
        <v>0</v>
      </c>
      <c r="F42" s="36">
        <f t="shared" si="1"/>
        <v>210</v>
      </c>
      <c r="G42" s="36">
        <f t="shared" si="2"/>
        <v>10920</v>
      </c>
      <c r="H42" s="37">
        <v>4525.4000000000005</v>
      </c>
      <c r="I42" s="38">
        <f t="shared" si="3"/>
        <v>4525.4000000000005</v>
      </c>
      <c r="J42" s="43">
        <v>235.8</v>
      </c>
      <c r="K42" s="40">
        <v>4289.6000000000004</v>
      </c>
      <c r="L42" s="41">
        <f t="shared" si="4"/>
        <v>4468.3333333333339</v>
      </c>
      <c r="M42" s="41">
        <f t="shared" si="5"/>
        <v>178.73333333333358</v>
      </c>
      <c r="N42" s="41">
        <f t="shared" si="6"/>
        <v>4289.6000000000004</v>
      </c>
      <c r="Q42" s="41"/>
    </row>
    <row r="43" spans="1:17" x14ac:dyDescent="0.25">
      <c r="A43" s="35" t="s">
        <v>50</v>
      </c>
      <c r="B43" s="42">
        <f t="shared" si="0"/>
        <v>26</v>
      </c>
      <c r="C43" s="42">
        <v>10</v>
      </c>
      <c r="D43" s="42">
        <v>16</v>
      </c>
      <c r="E43" s="42">
        <v>0</v>
      </c>
      <c r="F43" s="36">
        <f t="shared" si="1"/>
        <v>616</v>
      </c>
      <c r="G43" s="36">
        <f t="shared" si="2"/>
        <v>32032</v>
      </c>
      <c r="H43" s="37">
        <v>13274.5</v>
      </c>
      <c r="I43" s="38">
        <f t="shared" si="3"/>
        <v>13274.5</v>
      </c>
      <c r="J43" s="43">
        <v>691.6</v>
      </c>
      <c r="K43" s="40">
        <v>12582.9</v>
      </c>
      <c r="L43" s="41">
        <f t="shared" si="4"/>
        <v>13107.1875</v>
      </c>
      <c r="M43" s="41">
        <f t="shared" si="5"/>
        <v>524.28750000000036</v>
      </c>
      <c r="N43" s="41">
        <f t="shared" si="6"/>
        <v>12582.9</v>
      </c>
      <c r="Q43" s="41"/>
    </row>
    <row r="44" spans="1:17" x14ac:dyDescent="0.25">
      <c r="A44" s="35" t="s">
        <v>51</v>
      </c>
      <c r="B44" s="42">
        <f t="shared" si="0"/>
        <v>13</v>
      </c>
      <c r="C44" s="42">
        <v>13</v>
      </c>
      <c r="D44" s="42">
        <v>0</v>
      </c>
      <c r="E44" s="42">
        <v>0</v>
      </c>
      <c r="F44" s="36">
        <f t="shared" si="1"/>
        <v>364</v>
      </c>
      <c r="G44" s="36">
        <f t="shared" si="2"/>
        <v>18928</v>
      </c>
      <c r="H44" s="37">
        <v>7844.0999999999995</v>
      </c>
      <c r="I44" s="38">
        <f t="shared" si="3"/>
        <v>7844.0999999999995</v>
      </c>
      <c r="J44" s="43">
        <v>408.70000000000005</v>
      </c>
      <c r="K44" s="40">
        <v>7435.4</v>
      </c>
      <c r="L44" s="41">
        <f t="shared" si="4"/>
        <v>7745.208333333333</v>
      </c>
      <c r="M44" s="41">
        <f t="shared" si="5"/>
        <v>309.80833333333339</v>
      </c>
      <c r="N44" s="41">
        <f t="shared" si="6"/>
        <v>7435.4</v>
      </c>
      <c r="Q44" s="41"/>
    </row>
    <row r="45" spans="1:17" x14ac:dyDescent="0.25">
      <c r="A45" s="35" t="s">
        <v>126</v>
      </c>
      <c r="B45" s="42">
        <f t="shared" si="0"/>
        <v>16</v>
      </c>
      <c r="C45" s="42">
        <v>8</v>
      </c>
      <c r="D45" s="42">
        <v>8</v>
      </c>
      <c r="E45" s="42">
        <v>0</v>
      </c>
      <c r="F45" s="36">
        <f t="shared" si="1"/>
        <v>392</v>
      </c>
      <c r="G45" s="36">
        <f t="shared" si="2"/>
        <v>20384</v>
      </c>
      <c r="H45" s="37">
        <v>8447.4</v>
      </c>
      <c r="I45" s="38">
        <f t="shared" si="3"/>
        <v>8447.4</v>
      </c>
      <c r="J45" s="43">
        <v>440.1</v>
      </c>
      <c r="K45" s="40">
        <v>8007.3</v>
      </c>
      <c r="L45" s="41">
        <f t="shared" si="4"/>
        <v>8340.9375</v>
      </c>
      <c r="M45" s="41">
        <f t="shared" si="5"/>
        <v>333.63749999999982</v>
      </c>
      <c r="N45" s="41">
        <f t="shared" si="6"/>
        <v>8007.3</v>
      </c>
      <c r="Q45" s="41"/>
    </row>
    <row r="46" spans="1:17" x14ac:dyDescent="0.25">
      <c r="A46" s="35" t="s">
        <v>127</v>
      </c>
      <c r="B46" s="42">
        <f t="shared" si="0"/>
        <v>419</v>
      </c>
      <c r="C46" s="42">
        <v>112</v>
      </c>
      <c r="D46" s="42">
        <v>181</v>
      </c>
      <c r="E46" s="42">
        <v>126</v>
      </c>
      <c r="F46" s="36">
        <f t="shared" si="1"/>
        <v>8701</v>
      </c>
      <c r="G46" s="36">
        <f t="shared" si="2"/>
        <v>452452</v>
      </c>
      <c r="H46" s="45">
        <v>188185.5</v>
      </c>
      <c r="I46" s="38">
        <f t="shared" si="3"/>
        <v>188185.5</v>
      </c>
      <c r="J46" s="43">
        <v>10452.400000000001</v>
      </c>
      <c r="K46" s="40">
        <v>177733.1</v>
      </c>
      <c r="L46" s="41">
        <f t="shared" si="4"/>
        <v>185138.64583333334</v>
      </c>
      <c r="M46" s="41">
        <f t="shared" si="5"/>
        <v>7405.5458333333372</v>
      </c>
      <c r="N46" s="41">
        <f t="shared" si="6"/>
        <v>177733.1</v>
      </c>
      <c r="Q46" s="41"/>
    </row>
    <row r="47" spans="1:17" x14ac:dyDescent="0.25">
      <c r="A47" s="46" t="s">
        <v>128</v>
      </c>
      <c r="B47" s="47">
        <f t="shared" si="0"/>
        <v>853</v>
      </c>
      <c r="C47" s="48">
        <f t="shared" ref="C47:K47" si="7">SUM(C13:C46)</f>
        <v>378</v>
      </c>
      <c r="D47" s="48">
        <f t="shared" si="7"/>
        <v>343</v>
      </c>
      <c r="E47" s="48">
        <f t="shared" si="7"/>
        <v>132</v>
      </c>
      <c r="F47" s="48">
        <f t="shared" si="7"/>
        <v>19635</v>
      </c>
      <c r="G47" s="49">
        <f t="shared" si="7"/>
        <v>1021020</v>
      </c>
      <c r="H47" s="50">
        <f t="shared" si="7"/>
        <v>423809.5</v>
      </c>
      <c r="I47" s="50">
        <f t="shared" si="7"/>
        <v>423809.5</v>
      </c>
      <c r="J47" s="50">
        <f t="shared" si="7"/>
        <v>22729.600000000006</v>
      </c>
      <c r="K47" s="50">
        <f t="shared" si="7"/>
        <v>401079.9</v>
      </c>
      <c r="L47" s="51"/>
      <c r="Q47" s="41"/>
    </row>
    <row r="48" spans="1:17" x14ac:dyDescent="0.25">
      <c r="A48" s="52"/>
      <c r="B48" s="53"/>
      <c r="C48" s="54"/>
      <c r="D48" s="54"/>
      <c r="E48" s="54"/>
      <c r="F48" s="54"/>
      <c r="G48" s="54"/>
      <c r="H48" s="55"/>
      <c r="I48" s="55"/>
      <c r="J48" s="55"/>
      <c r="K48" s="55"/>
      <c r="L48" s="51"/>
      <c r="Q48" s="41"/>
    </row>
    <row r="49" spans="1:17" x14ac:dyDescent="0.25">
      <c r="A49" s="52"/>
      <c r="B49" s="53"/>
      <c r="C49" s="54"/>
      <c r="D49" s="54"/>
      <c r="E49" s="54"/>
      <c r="F49" s="54"/>
      <c r="G49" s="54"/>
      <c r="H49" s="55"/>
      <c r="I49" s="55"/>
      <c r="J49" s="55"/>
      <c r="K49" s="55"/>
      <c r="L49" s="51"/>
      <c r="Q49" s="41"/>
    </row>
    <row r="50" spans="1:17" x14ac:dyDescent="0.25">
      <c r="B50" s="41"/>
      <c r="C50" s="41"/>
      <c r="D50" s="41"/>
      <c r="E50" s="41"/>
      <c r="F50" s="41"/>
      <c r="G50" s="41"/>
      <c r="H50" s="41"/>
    </row>
    <row r="51" spans="1:17" ht="15.75" x14ac:dyDescent="0.25">
      <c r="A51" s="56" t="s">
        <v>129</v>
      </c>
      <c r="B51" s="57"/>
      <c r="C51" s="57"/>
      <c r="F51" s="58"/>
      <c r="G51" s="59"/>
      <c r="J51" s="97" t="s">
        <v>130</v>
      </c>
      <c r="K51" s="97"/>
    </row>
    <row r="52" spans="1:17" x14ac:dyDescent="0.25">
      <c r="A52" s="57"/>
      <c r="B52" s="57"/>
      <c r="C52" s="57"/>
      <c r="F52" s="87" t="s">
        <v>131</v>
      </c>
      <c r="G52" s="87"/>
      <c r="H52" s="57"/>
    </row>
  </sheetData>
  <mergeCells count="16">
    <mergeCell ref="A1:K1"/>
    <mergeCell ref="A3:B3"/>
    <mergeCell ref="C3:E3"/>
    <mergeCell ref="A4:B4"/>
    <mergeCell ref="C4:E4"/>
    <mergeCell ref="A5:B5"/>
    <mergeCell ref="C5:E5"/>
    <mergeCell ref="A6:B6"/>
    <mergeCell ref="C6:E6"/>
    <mergeCell ref="A7:C7"/>
    <mergeCell ref="F52:G52"/>
    <mergeCell ref="A8:B8"/>
    <mergeCell ref="A10:A12"/>
    <mergeCell ref="B10:H10"/>
    <mergeCell ref="I10:K10"/>
    <mergeCell ref="J51:K51"/>
  </mergeCells>
  <pageMargins left="0.70078740157480324" right="0.70078740157480324" top="0.39763779527559051" bottom="0.59448818897637812" header="0.3" footer="0.3"/>
  <pageSetup paperSize="9" scale="58" fitToHeight="0" orientation="landscape" useFirstPageNumber="1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51"/>
  <sheetViews>
    <sheetView view="pageBreakPreview" topLeftCell="A25" workbookViewId="0">
      <selection activeCell="L43" sqref="L43"/>
    </sheetView>
  </sheetViews>
  <sheetFormatPr defaultRowHeight="15" x14ac:dyDescent="0.25"/>
  <cols>
    <col min="1" max="1" width="37.140625" style="1" customWidth="1"/>
    <col min="2" max="7" width="18.28515625" style="1" customWidth="1"/>
    <col min="8" max="8" width="26.140625" style="1" customWidth="1"/>
    <col min="9" max="9" width="12.85546875" customWidth="1"/>
    <col min="10" max="10" width="14.5703125" customWidth="1"/>
    <col min="11" max="11" width="15.7109375" customWidth="1"/>
    <col min="13" max="13" width="10.140625" customWidth="1"/>
  </cols>
  <sheetData>
    <row r="1" spans="1:13" x14ac:dyDescent="0.25">
      <c r="A1" s="102" t="s">
        <v>90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3" x14ac:dyDescent="0.25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3" x14ac:dyDescent="0.25">
      <c r="A3" s="98" t="s">
        <v>91</v>
      </c>
      <c r="B3" s="98"/>
      <c r="C3" s="99" t="s">
        <v>92</v>
      </c>
      <c r="D3" s="99"/>
      <c r="E3" s="99"/>
      <c r="F3" s="25"/>
      <c r="G3" s="25"/>
      <c r="H3" s="25"/>
      <c r="I3" s="25"/>
      <c r="J3" s="25"/>
      <c r="K3" s="25"/>
    </row>
    <row r="4" spans="1:13" x14ac:dyDescent="0.25">
      <c r="A4" s="98" t="s">
        <v>93</v>
      </c>
      <c r="B4" s="98"/>
      <c r="C4" s="99" t="s">
        <v>94</v>
      </c>
      <c r="D4" s="99"/>
      <c r="E4" s="99"/>
      <c r="F4" s="25"/>
      <c r="G4" s="25"/>
      <c r="H4" s="25"/>
      <c r="I4" s="25"/>
      <c r="J4" s="25"/>
      <c r="K4" s="25"/>
    </row>
    <row r="5" spans="1:13" x14ac:dyDescent="0.25">
      <c r="A5" s="98" t="s">
        <v>95</v>
      </c>
      <c r="B5" s="98"/>
      <c r="C5" s="99" t="s">
        <v>96</v>
      </c>
      <c r="D5" s="99"/>
      <c r="E5" s="99"/>
      <c r="F5" s="60"/>
      <c r="G5" s="60"/>
      <c r="H5" s="60"/>
      <c r="I5" s="60"/>
      <c r="J5" s="60"/>
      <c r="K5" s="60"/>
    </row>
    <row r="6" spans="1:13" ht="37.5" customHeight="1" x14ac:dyDescent="0.25">
      <c r="A6" s="98" t="s">
        <v>97</v>
      </c>
      <c r="B6" s="98"/>
      <c r="C6" s="100" t="s">
        <v>98</v>
      </c>
      <c r="D6" s="100"/>
      <c r="E6" s="100"/>
      <c r="F6" s="60"/>
      <c r="G6" s="60"/>
      <c r="H6" s="60"/>
      <c r="I6" s="60"/>
      <c r="J6" s="60"/>
      <c r="K6" s="60"/>
    </row>
    <row r="7" spans="1:13" x14ac:dyDescent="0.25">
      <c r="A7" s="101" t="s">
        <v>99</v>
      </c>
      <c r="B7" s="101"/>
      <c r="C7" s="101"/>
      <c r="D7" s="26"/>
      <c r="E7" s="25"/>
      <c r="F7" s="60"/>
      <c r="G7" s="60"/>
      <c r="H7" s="60"/>
      <c r="I7" s="60"/>
      <c r="J7" s="60"/>
      <c r="K7" s="60"/>
    </row>
    <row r="8" spans="1:13" x14ac:dyDescent="0.25">
      <c r="A8" s="88" t="s">
        <v>100</v>
      </c>
      <c r="B8" s="88"/>
      <c r="C8" s="25"/>
      <c r="D8" s="25"/>
      <c r="E8" s="25"/>
      <c r="F8" s="60"/>
      <c r="G8" s="60"/>
      <c r="H8" s="60"/>
      <c r="I8" s="60"/>
      <c r="J8" s="60"/>
      <c r="K8" s="60"/>
    </row>
    <row r="9" spans="1:13" x14ac:dyDescent="0.25">
      <c r="A9" s="27"/>
      <c r="B9" s="27"/>
      <c r="C9" s="25"/>
      <c r="D9" s="25"/>
      <c r="E9" s="25"/>
      <c r="F9" s="60"/>
      <c r="G9" s="60"/>
      <c r="H9" s="60"/>
      <c r="I9" s="60"/>
      <c r="J9" s="60"/>
      <c r="K9" s="60"/>
    </row>
    <row r="10" spans="1:13" ht="15.75" x14ac:dyDescent="0.25">
      <c r="A10" s="89" t="s">
        <v>101</v>
      </c>
      <c r="B10" s="92" t="s">
        <v>132</v>
      </c>
      <c r="C10" s="93"/>
      <c r="D10" s="93"/>
      <c r="E10" s="93"/>
      <c r="F10" s="93"/>
      <c r="G10" s="93"/>
      <c r="H10" s="93"/>
      <c r="I10" s="103" t="s">
        <v>133</v>
      </c>
      <c r="J10" s="103"/>
      <c r="K10" s="103"/>
    </row>
    <row r="11" spans="1:13" hidden="1" x14ac:dyDescent="0.25">
      <c r="A11" s="90"/>
      <c r="I11" s="29"/>
      <c r="J11" s="29"/>
      <c r="K11" s="29"/>
    </row>
    <row r="12" spans="1:13" s="30" customFormat="1" ht="128.25" x14ac:dyDescent="0.25">
      <c r="A12" s="91"/>
      <c r="B12" s="31" t="s">
        <v>104</v>
      </c>
      <c r="C12" s="31" t="s">
        <v>105</v>
      </c>
      <c r="D12" s="31" t="s">
        <v>106</v>
      </c>
      <c r="E12" s="31" t="s">
        <v>107</v>
      </c>
      <c r="F12" s="31" t="s">
        <v>108</v>
      </c>
      <c r="G12" s="31" t="s">
        <v>109</v>
      </c>
      <c r="H12" s="32" t="s">
        <v>134</v>
      </c>
      <c r="I12" s="33" t="s">
        <v>111</v>
      </c>
      <c r="J12" s="60" t="s">
        <v>135</v>
      </c>
      <c r="K12" s="33" t="s">
        <v>136</v>
      </c>
    </row>
    <row r="13" spans="1:13" x14ac:dyDescent="0.25">
      <c r="A13" s="35" t="s">
        <v>58</v>
      </c>
      <c r="B13" s="36">
        <f t="shared" ref="B13:B47" si="0">C13+D13+E13</f>
        <v>14</v>
      </c>
      <c r="C13" s="61">
        <v>12</v>
      </c>
      <c r="D13" s="36">
        <v>2</v>
      </c>
      <c r="E13" s="61">
        <v>0</v>
      </c>
      <c r="F13" s="36">
        <f t="shared" ref="F13:F46" si="1">C13*28+D13*21+E13*14</f>
        <v>378</v>
      </c>
      <c r="G13" s="36">
        <f t="shared" ref="G13:G46" si="2">F13*52</f>
        <v>19656</v>
      </c>
      <c r="H13" s="37">
        <v>8557.6</v>
      </c>
      <c r="I13" s="38">
        <f t="shared" ref="I13:I46" si="3">J13+K13</f>
        <v>8557.6</v>
      </c>
      <c r="J13" s="43">
        <v>490.6</v>
      </c>
      <c r="K13" s="62">
        <v>8067</v>
      </c>
      <c r="M13" s="41"/>
    </row>
    <row r="14" spans="1:13" x14ac:dyDescent="0.25">
      <c r="A14" s="35" t="s">
        <v>59</v>
      </c>
      <c r="B14" s="36">
        <f t="shared" si="0"/>
        <v>18</v>
      </c>
      <c r="C14" s="36">
        <v>9</v>
      </c>
      <c r="D14" s="63">
        <v>9</v>
      </c>
      <c r="E14" s="36">
        <v>0</v>
      </c>
      <c r="F14" s="36">
        <f t="shared" si="1"/>
        <v>441</v>
      </c>
      <c r="G14" s="36">
        <f t="shared" si="2"/>
        <v>22932</v>
      </c>
      <c r="H14" s="37">
        <v>9983.9</v>
      </c>
      <c r="I14" s="38">
        <f t="shared" si="3"/>
        <v>9983.9</v>
      </c>
      <c r="J14" s="43">
        <v>572.4</v>
      </c>
      <c r="K14" s="62">
        <v>9411.5</v>
      </c>
      <c r="M14" s="41"/>
    </row>
    <row r="15" spans="1:13" x14ac:dyDescent="0.25">
      <c r="A15" s="35" t="s">
        <v>60</v>
      </c>
      <c r="B15" s="36">
        <f t="shared" si="0"/>
        <v>11</v>
      </c>
      <c r="C15" s="61">
        <v>9</v>
      </c>
      <c r="D15" s="36">
        <v>2</v>
      </c>
      <c r="E15" s="61">
        <v>0</v>
      </c>
      <c r="F15" s="36">
        <f t="shared" si="1"/>
        <v>294</v>
      </c>
      <c r="G15" s="36">
        <f t="shared" si="2"/>
        <v>15288</v>
      </c>
      <c r="H15" s="37">
        <v>6655.9000000000005</v>
      </c>
      <c r="I15" s="38">
        <f t="shared" si="3"/>
        <v>6655.9000000000005</v>
      </c>
      <c r="J15" s="43">
        <v>381.6</v>
      </c>
      <c r="K15" s="62">
        <v>6274.3</v>
      </c>
      <c r="M15" s="41"/>
    </row>
    <row r="16" spans="1:13" x14ac:dyDescent="0.25">
      <c r="A16" s="35" t="s">
        <v>116</v>
      </c>
      <c r="B16" s="36">
        <f t="shared" si="0"/>
        <v>8</v>
      </c>
      <c r="C16" s="36">
        <v>4</v>
      </c>
      <c r="D16" s="61">
        <v>4</v>
      </c>
      <c r="E16" s="36">
        <v>0</v>
      </c>
      <c r="F16" s="36">
        <f t="shared" si="1"/>
        <v>196</v>
      </c>
      <c r="G16" s="36">
        <f t="shared" si="2"/>
        <v>10192</v>
      </c>
      <c r="H16" s="37">
        <v>4437.2999999999993</v>
      </c>
      <c r="I16" s="38">
        <f t="shared" si="3"/>
        <v>4437.2999999999993</v>
      </c>
      <c r="J16" s="43">
        <v>254.4</v>
      </c>
      <c r="K16" s="62">
        <v>4182.8999999999996</v>
      </c>
      <c r="M16" s="41"/>
    </row>
    <row r="17" spans="1:13" x14ac:dyDescent="0.25">
      <c r="A17" s="35" t="s">
        <v>117</v>
      </c>
      <c r="B17" s="36">
        <f t="shared" si="0"/>
        <v>11</v>
      </c>
      <c r="C17" s="61">
        <v>3</v>
      </c>
      <c r="D17" s="36">
        <v>8</v>
      </c>
      <c r="E17" s="61">
        <v>0</v>
      </c>
      <c r="F17" s="36">
        <f t="shared" si="1"/>
        <v>252</v>
      </c>
      <c r="G17" s="36">
        <f t="shared" si="2"/>
        <v>13104</v>
      </c>
      <c r="H17" s="37">
        <v>5705.1</v>
      </c>
      <c r="I17" s="38">
        <f t="shared" si="3"/>
        <v>5705.1</v>
      </c>
      <c r="J17" s="43">
        <v>327.10000000000002</v>
      </c>
      <c r="K17" s="62">
        <v>5378</v>
      </c>
      <c r="M17" s="41"/>
    </row>
    <row r="18" spans="1:13" x14ac:dyDescent="0.25">
      <c r="A18" s="35" t="s">
        <v>63</v>
      </c>
      <c r="B18" s="36">
        <f t="shared" si="0"/>
        <v>10</v>
      </c>
      <c r="C18" s="36">
        <v>4</v>
      </c>
      <c r="D18" s="61">
        <v>6</v>
      </c>
      <c r="E18" s="36">
        <v>0</v>
      </c>
      <c r="F18" s="36">
        <f t="shared" si="1"/>
        <v>238</v>
      </c>
      <c r="G18" s="36">
        <f t="shared" si="2"/>
        <v>12376</v>
      </c>
      <c r="H18" s="37">
        <v>5388.0999999999995</v>
      </c>
      <c r="I18" s="38">
        <f t="shared" si="3"/>
        <v>5388.0999999999995</v>
      </c>
      <c r="J18" s="43">
        <v>308.90000000000003</v>
      </c>
      <c r="K18" s="62">
        <v>5079.2</v>
      </c>
      <c r="M18" s="41"/>
    </row>
    <row r="19" spans="1:13" x14ac:dyDescent="0.25">
      <c r="A19" s="35" t="s">
        <v>118</v>
      </c>
      <c r="B19" s="36">
        <f t="shared" si="0"/>
        <v>9</v>
      </c>
      <c r="C19" s="61">
        <v>9</v>
      </c>
      <c r="D19" s="36">
        <v>0</v>
      </c>
      <c r="E19" s="61">
        <v>0</v>
      </c>
      <c r="F19" s="36">
        <f t="shared" si="1"/>
        <v>252</v>
      </c>
      <c r="G19" s="36">
        <f t="shared" si="2"/>
        <v>13104</v>
      </c>
      <c r="H19" s="37">
        <v>5705.1</v>
      </c>
      <c r="I19" s="38">
        <f t="shared" si="3"/>
        <v>5705.1</v>
      </c>
      <c r="J19" s="43">
        <v>327.10000000000002</v>
      </c>
      <c r="K19" s="62">
        <v>5378</v>
      </c>
      <c r="M19" s="41"/>
    </row>
    <row r="20" spans="1:13" x14ac:dyDescent="0.25">
      <c r="A20" s="35" t="s">
        <v>119</v>
      </c>
      <c r="B20" s="36">
        <f t="shared" si="0"/>
        <v>18</v>
      </c>
      <c r="C20" s="36">
        <v>18</v>
      </c>
      <c r="D20" s="61">
        <v>0</v>
      </c>
      <c r="E20" s="36">
        <v>0</v>
      </c>
      <c r="F20" s="36">
        <f t="shared" si="1"/>
        <v>504</v>
      </c>
      <c r="G20" s="36">
        <f t="shared" si="2"/>
        <v>26208</v>
      </c>
      <c r="H20" s="37">
        <v>11410.2</v>
      </c>
      <c r="I20" s="38">
        <f t="shared" si="3"/>
        <v>11410.2</v>
      </c>
      <c r="J20" s="43">
        <v>654.20000000000005</v>
      </c>
      <c r="K20" s="62">
        <v>10756</v>
      </c>
      <c r="M20" s="41"/>
    </row>
    <row r="21" spans="1:13" x14ac:dyDescent="0.25">
      <c r="A21" s="35" t="s">
        <v>66</v>
      </c>
      <c r="B21" s="36">
        <f t="shared" si="0"/>
        <v>10</v>
      </c>
      <c r="C21" s="61">
        <v>10</v>
      </c>
      <c r="D21" s="36">
        <v>0</v>
      </c>
      <c r="E21" s="61">
        <v>0</v>
      </c>
      <c r="F21" s="36">
        <f t="shared" si="1"/>
        <v>280</v>
      </c>
      <c r="G21" s="36">
        <f t="shared" si="2"/>
        <v>14560</v>
      </c>
      <c r="H21" s="37">
        <v>6339</v>
      </c>
      <c r="I21" s="38">
        <f t="shared" si="3"/>
        <v>6339</v>
      </c>
      <c r="J21" s="43">
        <v>363.40000000000003</v>
      </c>
      <c r="K21" s="62">
        <v>5975.6</v>
      </c>
      <c r="M21" s="41"/>
    </row>
    <row r="22" spans="1:13" x14ac:dyDescent="0.25">
      <c r="A22" s="35" t="s">
        <v>67</v>
      </c>
      <c r="B22" s="36">
        <f t="shared" si="0"/>
        <v>15</v>
      </c>
      <c r="C22" s="36">
        <v>11</v>
      </c>
      <c r="D22" s="61">
        <v>4</v>
      </c>
      <c r="E22" s="36">
        <v>0</v>
      </c>
      <c r="F22" s="36">
        <f t="shared" si="1"/>
        <v>392</v>
      </c>
      <c r="G22" s="36">
        <f t="shared" si="2"/>
        <v>20384</v>
      </c>
      <c r="H22" s="37">
        <v>8874.5999999999985</v>
      </c>
      <c r="I22" s="38">
        <f t="shared" si="3"/>
        <v>8874.5999999999985</v>
      </c>
      <c r="J22" s="43">
        <v>508.8</v>
      </c>
      <c r="K22" s="62">
        <v>8365.7999999999993</v>
      </c>
      <c r="M22" s="41"/>
    </row>
    <row r="23" spans="1:13" x14ac:dyDescent="0.25">
      <c r="A23" s="35" t="s">
        <v>68</v>
      </c>
      <c r="B23" s="42">
        <f t="shared" si="0"/>
        <v>13</v>
      </c>
      <c r="C23" s="63">
        <v>6</v>
      </c>
      <c r="D23" s="42">
        <v>7</v>
      </c>
      <c r="E23" s="63">
        <v>0</v>
      </c>
      <c r="F23" s="36">
        <f t="shared" si="1"/>
        <v>315</v>
      </c>
      <c r="G23" s="36">
        <f t="shared" si="2"/>
        <v>16380</v>
      </c>
      <c r="H23" s="37">
        <v>7131.4</v>
      </c>
      <c r="I23" s="38">
        <f t="shared" si="3"/>
        <v>7131.4</v>
      </c>
      <c r="J23" s="43">
        <v>408.90000000000003</v>
      </c>
      <c r="K23" s="62">
        <v>6722.5</v>
      </c>
      <c r="M23" s="41"/>
    </row>
    <row r="24" spans="1:13" x14ac:dyDescent="0.25">
      <c r="A24" s="35" t="s">
        <v>69</v>
      </c>
      <c r="B24" s="42">
        <f t="shared" si="0"/>
        <v>6</v>
      </c>
      <c r="C24" s="42">
        <v>3</v>
      </c>
      <c r="D24" s="63">
        <v>3</v>
      </c>
      <c r="E24" s="42">
        <v>0</v>
      </c>
      <c r="F24" s="36">
        <f t="shared" si="1"/>
        <v>147</v>
      </c>
      <c r="G24" s="36">
        <f t="shared" si="2"/>
        <v>7644</v>
      </c>
      <c r="H24" s="37">
        <v>3328</v>
      </c>
      <c r="I24" s="38">
        <f t="shared" si="3"/>
        <v>3328</v>
      </c>
      <c r="J24" s="43">
        <v>190.8</v>
      </c>
      <c r="K24" s="62">
        <v>3137.2</v>
      </c>
      <c r="M24" s="41"/>
    </row>
    <row r="25" spans="1:13" x14ac:dyDescent="0.25">
      <c r="A25" s="35" t="s">
        <v>70</v>
      </c>
      <c r="B25" s="42">
        <f t="shared" si="0"/>
        <v>8</v>
      </c>
      <c r="C25" s="63">
        <v>7</v>
      </c>
      <c r="D25" s="42">
        <v>1</v>
      </c>
      <c r="E25" s="63">
        <v>0</v>
      </c>
      <c r="F25" s="36">
        <f t="shared" si="1"/>
        <v>217</v>
      </c>
      <c r="G25" s="36">
        <f t="shared" si="2"/>
        <v>11284</v>
      </c>
      <c r="H25" s="37">
        <v>4912.8</v>
      </c>
      <c r="I25" s="38">
        <f t="shared" si="3"/>
        <v>4912.8</v>
      </c>
      <c r="J25" s="43">
        <v>281.7</v>
      </c>
      <c r="K25" s="62">
        <v>4631.1000000000004</v>
      </c>
      <c r="M25" s="41"/>
    </row>
    <row r="26" spans="1:13" x14ac:dyDescent="0.25">
      <c r="A26" s="35" t="s">
        <v>71</v>
      </c>
      <c r="B26" s="42">
        <f t="shared" si="0"/>
        <v>11</v>
      </c>
      <c r="C26" s="42">
        <v>7</v>
      </c>
      <c r="D26" s="63">
        <v>4</v>
      </c>
      <c r="E26" s="42">
        <v>0</v>
      </c>
      <c r="F26" s="36">
        <f t="shared" si="1"/>
        <v>280</v>
      </c>
      <c r="G26" s="36">
        <f t="shared" si="2"/>
        <v>14560</v>
      </c>
      <c r="H26" s="37">
        <v>6339</v>
      </c>
      <c r="I26" s="38">
        <f t="shared" si="3"/>
        <v>6339</v>
      </c>
      <c r="J26" s="43">
        <v>363.40000000000003</v>
      </c>
      <c r="K26" s="62">
        <v>5975.6</v>
      </c>
      <c r="M26" s="41"/>
    </row>
    <row r="27" spans="1:13" x14ac:dyDescent="0.25">
      <c r="A27" s="35" t="s">
        <v>72</v>
      </c>
      <c r="B27" s="42">
        <f t="shared" si="0"/>
        <v>11</v>
      </c>
      <c r="C27" s="63">
        <v>11</v>
      </c>
      <c r="D27" s="42">
        <v>0</v>
      </c>
      <c r="E27" s="63">
        <v>0</v>
      </c>
      <c r="F27" s="36">
        <f t="shared" si="1"/>
        <v>308</v>
      </c>
      <c r="G27" s="36">
        <f t="shared" si="2"/>
        <v>16016</v>
      </c>
      <c r="H27" s="37">
        <v>6972.9000000000005</v>
      </c>
      <c r="I27" s="38">
        <f t="shared" si="3"/>
        <v>6972.9000000000005</v>
      </c>
      <c r="J27" s="43">
        <v>399.8</v>
      </c>
      <c r="K27" s="62">
        <v>6573.1</v>
      </c>
      <c r="M27" s="41"/>
    </row>
    <row r="28" spans="1:13" x14ac:dyDescent="0.25">
      <c r="A28" s="35" t="s">
        <v>73</v>
      </c>
      <c r="B28" s="42">
        <f t="shared" si="0"/>
        <v>8</v>
      </c>
      <c r="C28" s="42">
        <v>3</v>
      </c>
      <c r="D28" s="63">
        <v>5</v>
      </c>
      <c r="E28" s="42">
        <v>0</v>
      </c>
      <c r="F28" s="36">
        <f t="shared" si="1"/>
        <v>189</v>
      </c>
      <c r="G28" s="36">
        <f t="shared" si="2"/>
        <v>9828</v>
      </c>
      <c r="H28" s="37">
        <v>4278.8</v>
      </c>
      <c r="I28" s="38">
        <f t="shared" si="3"/>
        <v>4278.8</v>
      </c>
      <c r="J28" s="43">
        <v>245.3</v>
      </c>
      <c r="K28" s="62">
        <v>4033.5</v>
      </c>
      <c r="M28" s="41"/>
    </row>
    <row r="29" spans="1:13" x14ac:dyDescent="0.25">
      <c r="A29" s="35" t="s">
        <v>120</v>
      </c>
      <c r="B29" s="42">
        <f t="shared" si="0"/>
        <v>9</v>
      </c>
      <c r="C29" s="63">
        <v>7</v>
      </c>
      <c r="D29" s="42">
        <v>2</v>
      </c>
      <c r="E29" s="63">
        <v>0</v>
      </c>
      <c r="F29" s="36">
        <f t="shared" si="1"/>
        <v>238</v>
      </c>
      <c r="G29" s="36">
        <f t="shared" si="2"/>
        <v>12376</v>
      </c>
      <c r="H29" s="37">
        <v>5388.0999999999995</v>
      </c>
      <c r="I29" s="38">
        <f t="shared" si="3"/>
        <v>5388.0999999999995</v>
      </c>
      <c r="J29" s="43">
        <v>308.90000000000003</v>
      </c>
      <c r="K29" s="62">
        <v>5079.2</v>
      </c>
      <c r="M29" s="41"/>
    </row>
    <row r="30" spans="1:13" x14ac:dyDescent="0.25">
      <c r="A30" s="35" t="s">
        <v>75</v>
      </c>
      <c r="B30" s="42">
        <f t="shared" si="0"/>
        <v>12</v>
      </c>
      <c r="C30" s="42">
        <v>6</v>
      </c>
      <c r="D30" s="63">
        <v>6</v>
      </c>
      <c r="E30" s="42">
        <v>0</v>
      </c>
      <c r="F30" s="36">
        <f t="shared" si="1"/>
        <v>294</v>
      </c>
      <c r="G30" s="36">
        <f t="shared" si="2"/>
        <v>15288</v>
      </c>
      <c r="H30" s="37">
        <v>6655.9000000000005</v>
      </c>
      <c r="I30" s="38">
        <f t="shared" si="3"/>
        <v>6655.9000000000005</v>
      </c>
      <c r="J30" s="43">
        <v>381.6</v>
      </c>
      <c r="K30" s="62">
        <v>6274.3</v>
      </c>
      <c r="M30" s="41"/>
    </row>
    <row r="31" spans="1:13" x14ac:dyDescent="0.25">
      <c r="A31" s="35" t="s">
        <v>76</v>
      </c>
      <c r="B31" s="42">
        <f t="shared" si="0"/>
        <v>37</v>
      </c>
      <c r="C31" s="63">
        <v>30</v>
      </c>
      <c r="D31" s="42">
        <v>6</v>
      </c>
      <c r="E31" s="63">
        <v>1</v>
      </c>
      <c r="F31" s="36">
        <f t="shared" si="1"/>
        <v>980</v>
      </c>
      <c r="G31" s="36">
        <f t="shared" si="2"/>
        <v>50960</v>
      </c>
      <c r="H31" s="37">
        <v>22186.400000000001</v>
      </c>
      <c r="I31" s="38">
        <f t="shared" si="3"/>
        <v>22186.400000000001</v>
      </c>
      <c r="J31" s="43">
        <v>1271.9000000000001</v>
      </c>
      <c r="K31" s="62">
        <v>20914.5</v>
      </c>
      <c r="M31" s="41"/>
    </row>
    <row r="32" spans="1:13" x14ac:dyDescent="0.25">
      <c r="A32" s="35" t="s">
        <v>77</v>
      </c>
      <c r="B32" s="42">
        <f t="shared" si="0"/>
        <v>18</v>
      </c>
      <c r="C32" s="42">
        <v>11</v>
      </c>
      <c r="D32" s="63">
        <v>7</v>
      </c>
      <c r="E32" s="42">
        <v>0</v>
      </c>
      <c r="F32" s="36">
        <f t="shared" si="1"/>
        <v>455</v>
      </c>
      <c r="G32" s="36">
        <f t="shared" si="2"/>
        <v>23660</v>
      </c>
      <c r="H32" s="37">
        <v>10300.9</v>
      </c>
      <c r="I32" s="38">
        <f t="shared" si="3"/>
        <v>10300.9</v>
      </c>
      <c r="J32" s="43">
        <v>590.6</v>
      </c>
      <c r="K32" s="62">
        <v>9710.2999999999993</v>
      </c>
      <c r="M32" s="41"/>
    </row>
    <row r="33" spans="1:13" x14ac:dyDescent="0.25">
      <c r="A33" s="35" t="s">
        <v>121</v>
      </c>
      <c r="B33" s="42">
        <f t="shared" si="0"/>
        <v>8</v>
      </c>
      <c r="C33" s="63">
        <v>3</v>
      </c>
      <c r="D33" s="42">
        <v>5</v>
      </c>
      <c r="E33" s="63">
        <v>0</v>
      </c>
      <c r="F33" s="36">
        <f t="shared" si="1"/>
        <v>189</v>
      </c>
      <c r="G33" s="36">
        <f t="shared" si="2"/>
        <v>9828</v>
      </c>
      <c r="H33" s="37">
        <v>4278.8</v>
      </c>
      <c r="I33" s="38">
        <f t="shared" si="3"/>
        <v>4278.8</v>
      </c>
      <c r="J33" s="43">
        <v>245.3</v>
      </c>
      <c r="K33" s="62">
        <v>4033.5</v>
      </c>
      <c r="M33" s="41"/>
    </row>
    <row r="34" spans="1:13" x14ac:dyDescent="0.25">
      <c r="A34" s="35" t="s">
        <v>122</v>
      </c>
      <c r="B34" s="42">
        <f t="shared" si="0"/>
        <v>21</v>
      </c>
      <c r="C34" s="42">
        <v>7</v>
      </c>
      <c r="D34" s="63">
        <v>14</v>
      </c>
      <c r="E34" s="42">
        <v>0</v>
      </c>
      <c r="F34" s="36">
        <f t="shared" si="1"/>
        <v>490</v>
      </c>
      <c r="G34" s="36">
        <f t="shared" si="2"/>
        <v>25480</v>
      </c>
      <c r="H34" s="37">
        <v>11093.2</v>
      </c>
      <c r="I34" s="38">
        <f t="shared" si="3"/>
        <v>11093.2</v>
      </c>
      <c r="J34" s="43">
        <v>636</v>
      </c>
      <c r="K34" s="62">
        <v>10457.200000000001</v>
      </c>
      <c r="M34" s="41"/>
    </row>
    <row r="35" spans="1:13" x14ac:dyDescent="0.25">
      <c r="A35" s="35" t="s">
        <v>123</v>
      </c>
      <c r="B35" s="42">
        <f t="shared" si="0"/>
        <v>20</v>
      </c>
      <c r="C35" s="63">
        <v>11</v>
      </c>
      <c r="D35" s="42">
        <v>9</v>
      </c>
      <c r="E35" s="63">
        <v>0</v>
      </c>
      <c r="F35" s="36">
        <f t="shared" si="1"/>
        <v>497</v>
      </c>
      <c r="G35" s="36">
        <f t="shared" si="2"/>
        <v>25844</v>
      </c>
      <c r="H35" s="37">
        <v>11251.7</v>
      </c>
      <c r="I35" s="38">
        <f t="shared" si="3"/>
        <v>11251.7</v>
      </c>
      <c r="J35" s="43">
        <v>645.1</v>
      </c>
      <c r="K35" s="62">
        <v>10606.6</v>
      </c>
      <c r="M35" s="41"/>
    </row>
    <row r="36" spans="1:13" x14ac:dyDescent="0.25">
      <c r="A36" s="35" t="s">
        <v>81</v>
      </c>
      <c r="B36" s="42">
        <f t="shared" si="0"/>
        <v>13</v>
      </c>
      <c r="C36" s="42">
        <v>1</v>
      </c>
      <c r="D36" s="63">
        <v>7</v>
      </c>
      <c r="E36" s="42">
        <v>5</v>
      </c>
      <c r="F36" s="36">
        <f t="shared" si="1"/>
        <v>245</v>
      </c>
      <c r="G36" s="36">
        <f t="shared" si="2"/>
        <v>12740</v>
      </c>
      <c r="H36" s="37">
        <v>5546.6</v>
      </c>
      <c r="I36" s="38">
        <f t="shared" si="3"/>
        <v>5546.6</v>
      </c>
      <c r="J36" s="43">
        <v>318</v>
      </c>
      <c r="K36" s="62">
        <v>5228.6000000000004</v>
      </c>
      <c r="M36" s="41"/>
    </row>
    <row r="37" spans="1:13" x14ac:dyDescent="0.25">
      <c r="A37" s="35" t="s">
        <v>124</v>
      </c>
      <c r="B37" s="42">
        <f t="shared" si="0"/>
        <v>11</v>
      </c>
      <c r="C37" s="63">
        <v>0</v>
      </c>
      <c r="D37" s="42">
        <v>11</v>
      </c>
      <c r="E37" s="63">
        <v>0</v>
      </c>
      <c r="F37" s="36">
        <f t="shared" si="1"/>
        <v>231</v>
      </c>
      <c r="G37" s="36">
        <f t="shared" si="2"/>
        <v>12012</v>
      </c>
      <c r="H37" s="37">
        <v>5229.6000000000004</v>
      </c>
      <c r="I37" s="38">
        <f t="shared" si="3"/>
        <v>5229.6000000000004</v>
      </c>
      <c r="J37" s="43">
        <v>299.8</v>
      </c>
      <c r="K37" s="62">
        <v>4929.8</v>
      </c>
      <c r="M37" s="41"/>
    </row>
    <row r="38" spans="1:13" x14ac:dyDescent="0.25">
      <c r="A38" s="35" t="s">
        <v>83</v>
      </c>
      <c r="B38" s="42">
        <f t="shared" si="0"/>
        <v>11</v>
      </c>
      <c r="C38" s="42">
        <v>5</v>
      </c>
      <c r="D38" s="63">
        <v>6</v>
      </c>
      <c r="E38" s="42">
        <v>0</v>
      </c>
      <c r="F38" s="36">
        <f t="shared" si="1"/>
        <v>266</v>
      </c>
      <c r="G38" s="36">
        <f t="shared" si="2"/>
        <v>13832</v>
      </c>
      <c r="H38" s="37">
        <v>6022.1</v>
      </c>
      <c r="I38" s="38">
        <f t="shared" si="3"/>
        <v>6022.1</v>
      </c>
      <c r="J38" s="43">
        <v>345.3</v>
      </c>
      <c r="K38" s="62">
        <v>5676.8</v>
      </c>
      <c r="M38" s="41"/>
    </row>
    <row r="39" spans="1:13" x14ac:dyDescent="0.25">
      <c r="A39" s="35" t="s">
        <v>125</v>
      </c>
      <c r="B39" s="42">
        <f t="shared" si="0"/>
        <v>12</v>
      </c>
      <c r="C39" s="63">
        <v>10</v>
      </c>
      <c r="D39" s="42">
        <v>2</v>
      </c>
      <c r="E39" s="63">
        <v>0</v>
      </c>
      <c r="F39" s="36">
        <f t="shared" si="1"/>
        <v>322</v>
      </c>
      <c r="G39" s="36">
        <f t="shared" si="2"/>
        <v>16744</v>
      </c>
      <c r="H39" s="37">
        <v>7289.9</v>
      </c>
      <c r="I39" s="38">
        <f t="shared" si="3"/>
        <v>7289.9</v>
      </c>
      <c r="J39" s="43">
        <v>418</v>
      </c>
      <c r="K39" s="62">
        <v>6871.9</v>
      </c>
      <c r="M39" s="41"/>
    </row>
    <row r="40" spans="1:13" x14ac:dyDescent="0.25">
      <c r="A40" s="35" t="s">
        <v>85</v>
      </c>
      <c r="B40" s="42">
        <f t="shared" si="0"/>
        <v>9</v>
      </c>
      <c r="C40" s="42">
        <v>9</v>
      </c>
      <c r="D40" s="63">
        <v>0</v>
      </c>
      <c r="E40" s="42">
        <v>0</v>
      </c>
      <c r="F40" s="36">
        <f t="shared" si="1"/>
        <v>252</v>
      </c>
      <c r="G40" s="36">
        <f t="shared" si="2"/>
        <v>13104</v>
      </c>
      <c r="H40" s="37">
        <v>5705.1</v>
      </c>
      <c r="I40" s="38">
        <f t="shared" si="3"/>
        <v>5705.1</v>
      </c>
      <c r="J40" s="43">
        <v>327.10000000000002</v>
      </c>
      <c r="K40" s="62">
        <v>5378</v>
      </c>
      <c r="M40" s="41"/>
    </row>
    <row r="41" spans="1:13" x14ac:dyDescent="0.25">
      <c r="A41" s="35" t="s">
        <v>86</v>
      </c>
      <c r="B41" s="42">
        <f t="shared" si="0"/>
        <v>8</v>
      </c>
      <c r="C41" s="63">
        <v>6</v>
      </c>
      <c r="D41" s="42">
        <v>2</v>
      </c>
      <c r="E41" s="63">
        <v>0</v>
      </c>
      <c r="F41" s="36">
        <f t="shared" si="1"/>
        <v>210</v>
      </c>
      <c r="G41" s="36">
        <f t="shared" si="2"/>
        <v>10920</v>
      </c>
      <c r="H41" s="37">
        <v>4754.3</v>
      </c>
      <c r="I41" s="38">
        <f t="shared" si="3"/>
        <v>4754.3</v>
      </c>
      <c r="J41" s="43">
        <v>272.60000000000002</v>
      </c>
      <c r="K41" s="62">
        <v>4481.7</v>
      </c>
      <c r="M41" s="41"/>
    </row>
    <row r="42" spans="1:13" x14ac:dyDescent="0.25">
      <c r="A42" s="35" t="s">
        <v>87</v>
      </c>
      <c r="B42" s="42">
        <f t="shared" si="0"/>
        <v>9</v>
      </c>
      <c r="C42" s="42">
        <v>3</v>
      </c>
      <c r="D42" s="63">
        <v>6</v>
      </c>
      <c r="E42" s="42">
        <v>0</v>
      </c>
      <c r="F42" s="36">
        <f t="shared" si="1"/>
        <v>210</v>
      </c>
      <c r="G42" s="36">
        <f t="shared" si="2"/>
        <v>10920</v>
      </c>
      <c r="H42" s="37">
        <v>4754.3</v>
      </c>
      <c r="I42" s="38">
        <f t="shared" si="3"/>
        <v>4754.3</v>
      </c>
      <c r="J42" s="43">
        <v>272.60000000000002</v>
      </c>
      <c r="K42" s="62">
        <v>4481.7</v>
      </c>
      <c r="M42" s="41"/>
    </row>
    <row r="43" spans="1:13" x14ac:dyDescent="0.25">
      <c r="A43" s="35" t="s">
        <v>50</v>
      </c>
      <c r="B43" s="42">
        <f t="shared" si="0"/>
        <v>26</v>
      </c>
      <c r="C43" s="63">
        <v>10</v>
      </c>
      <c r="D43" s="42">
        <v>16</v>
      </c>
      <c r="E43" s="63">
        <v>0</v>
      </c>
      <c r="F43" s="36">
        <f t="shared" si="1"/>
        <v>616</v>
      </c>
      <c r="G43" s="36">
        <f t="shared" si="2"/>
        <v>32032</v>
      </c>
      <c r="H43" s="37">
        <v>13945.8</v>
      </c>
      <c r="I43" s="38">
        <f t="shared" si="3"/>
        <v>13945.8</v>
      </c>
      <c r="J43" s="43">
        <v>799.5</v>
      </c>
      <c r="K43" s="62">
        <v>13146.3</v>
      </c>
      <c r="M43" s="41"/>
    </row>
    <row r="44" spans="1:13" x14ac:dyDescent="0.25">
      <c r="A44" s="35" t="s">
        <v>51</v>
      </c>
      <c r="B44" s="42">
        <f t="shared" si="0"/>
        <v>13</v>
      </c>
      <c r="C44" s="42">
        <v>13</v>
      </c>
      <c r="D44" s="63">
        <v>0</v>
      </c>
      <c r="E44" s="42">
        <v>0</v>
      </c>
      <c r="F44" s="36">
        <f t="shared" si="1"/>
        <v>364</v>
      </c>
      <c r="G44" s="36">
        <f t="shared" si="2"/>
        <v>18928</v>
      </c>
      <c r="H44" s="37">
        <v>8240.7000000000007</v>
      </c>
      <c r="I44" s="38">
        <f t="shared" si="3"/>
        <v>8240.7000000000007</v>
      </c>
      <c r="J44" s="43">
        <v>472.5</v>
      </c>
      <c r="K44" s="62">
        <v>7768.2</v>
      </c>
      <c r="M44" s="41"/>
    </row>
    <row r="45" spans="1:13" x14ac:dyDescent="0.25">
      <c r="A45" s="35" t="s">
        <v>126</v>
      </c>
      <c r="B45" s="42">
        <f t="shared" si="0"/>
        <v>16</v>
      </c>
      <c r="C45" s="63">
        <v>8</v>
      </c>
      <c r="D45" s="42">
        <v>8</v>
      </c>
      <c r="E45" s="63">
        <v>0</v>
      </c>
      <c r="F45" s="36">
        <f t="shared" si="1"/>
        <v>392</v>
      </c>
      <c r="G45" s="36">
        <f t="shared" si="2"/>
        <v>20384</v>
      </c>
      <c r="H45" s="37">
        <v>8874.5999999999985</v>
      </c>
      <c r="I45" s="38">
        <f t="shared" si="3"/>
        <v>8874.5999999999985</v>
      </c>
      <c r="J45" s="43">
        <v>508.8</v>
      </c>
      <c r="K45" s="62">
        <v>8365.7999999999993</v>
      </c>
      <c r="M45" s="41"/>
    </row>
    <row r="46" spans="1:13" x14ac:dyDescent="0.25">
      <c r="A46" s="35" t="s">
        <v>127</v>
      </c>
      <c r="B46" s="42">
        <f t="shared" si="0"/>
        <v>424</v>
      </c>
      <c r="C46" s="42">
        <v>114</v>
      </c>
      <c r="D46" s="63">
        <v>183</v>
      </c>
      <c r="E46" s="42">
        <v>127</v>
      </c>
      <c r="F46" s="36">
        <f t="shared" si="1"/>
        <v>8813</v>
      </c>
      <c r="G46" s="36">
        <f t="shared" si="2"/>
        <v>458276</v>
      </c>
      <c r="H46" s="37">
        <v>200308</v>
      </c>
      <c r="I46" s="38">
        <f t="shared" si="3"/>
        <v>200308</v>
      </c>
      <c r="J46" s="43">
        <v>12228.2</v>
      </c>
      <c r="K46" s="62">
        <v>188079.8</v>
      </c>
      <c r="M46" s="41"/>
    </row>
    <row r="47" spans="1:13" x14ac:dyDescent="0.25">
      <c r="A47" s="46" t="s">
        <v>128</v>
      </c>
      <c r="B47" s="47">
        <f t="shared" si="0"/>
        <v>858</v>
      </c>
      <c r="C47" s="48">
        <f t="shared" ref="C47:I47" si="4">SUM(C13:C46)</f>
        <v>380</v>
      </c>
      <c r="D47" s="48">
        <f t="shared" si="4"/>
        <v>345</v>
      </c>
      <c r="E47" s="48">
        <f t="shared" si="4"/>
        <v>133</v>
      </c>
      <c r="F47" s="48">
        <f t="shared" si="4"/>
        <v>19747</v>
      </c>
      <c r="G47" s="48">
        <f t="shared" si="4"/>
        <v>1026844</v>
      </c>
      <c r="H47" s="64">
        <f t="shared" si="4"/>
        <v>447845.69999999995</v>
      </c>
      <c r="I47" s="65">
        <f t="shared" si="4"/>
        <v>447845.69999999995</v>
      </c>
      <c r="J47" s="66">
        <v>26420.2</v>
      </c>
      <c r="K47" s="66">
        <f>SUM(K13:K46)</f>
        <v>421425.5</v>
      </c>
      <c r="M47" s="41"/>
    </row>
    <row r="48" spans="1:13" x14ac:dyDescent="0.25">
      <c r="B48" s="41"/>
      <c r="C48" s="41"/>
      <c r="D48" s="41"/>
      <c r="E48" s="41"/>
      <c r="F48" s="41"/>
      <c r="G48" s="41"/>
      <c r="H48" s="41"/>
    </row>
    <row r="49" spans="1:11" x14ac:dyDescent="0.25">
      <c r="B49" s="41"/>
      <c r="C49" s="41"/>
      <c r="D49" s="41"/>
      <c r="E49" s="41"/>
      <c r="F49" s="41"/>
      <c r="G49" s="41"/>
      <c r="H49" s="41"/>
    </row>
    <row r="50" spans="1:11" ht="15.75" x14ac:dyDescent="0.25">
      <c r="A50" s="56" t="s">
        <v>129</v>
      </c>
      <c r="B50" s="57"/>
      <c r="C50" s="57"/>
      <c r="F50" s="58"/>
      <c r="G50" s="59"/>
      <c r="I50" s="67"/>
      <c r="J50" s="97" t="s">
        <v>130</v>
      </c>
      <c r="K50" s="97"/>
    </row>
    <row r="51" spans="1:11" x14ac:dyDescent="0.25">
      <c r="A51" s="57"/>
      <c r="B51" s="57"/>
      <c r="C51" s="57"/>
      <c r="F51" s="87" t="s">
        <v>131</v>
      </c>
      <c r="G51" s="87"/>
      <c r="H51" s="57"/>
      <c r="I51" s="67"/>
      <c r="J51" s="67"/>
      <c r="K51" s="67"/>
    </row>
  </sheetData>
  <mergeCells count="16">
    <mergeCell ref="A1:K1"/>
    <mergeCell ref="A3:B3"/>
    <mergeCell ref="C3:E3"/>
    <mergeCell ref="A4:B4"/>
    <mergeCell ref="C4:E4"/>
    <mergeCell ref="A5:B5"/>
    <mergeCell ref="C5:E5"/>
    <mergeCell ref="A6:B6"/>
    <mergeCell ref="C6:E6"/>
    <mergeCell ref="A7:C7"/>
    <mergeCell ref="F51:G51"/>
    <mergeCell ref="A8:B8"/>
    <mergeCell ref="A10:A12"/>
    <mergeCell ref="B10:H10"/>
    <mergeCell ref="I10:K10"/>
    <mergeCell ref="J50:K50"/>
  </mergeCells>
  <pageMargins left="0.70078740157480324" right="0.70078740157480324" top="0.27952755905511811" bottom="0.43700787401574792" header="0.3" footer="0.3"/>
  <pageSetup paperSize="9" scale="60" fitToHeight="0" orientation="landscape" useFirstPageNumber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M51"/>
  <sheetViews>
    <sheetView tabSelected="1" view="pageBreakPreview" zoomScale="71" workbookViewId="0">
      <selection activeCell="L43" sqref="L43"/>
    </sheetView>
  </sheetViews>
  <sheetFormatPr defaultRowHeight="15" x14ac:dyDescent="0.25"/>
  <cols>
    <col min="1" max="1" width="35.7109375" style="1" customWidth="1"/>
    <col min="2" max="7" width="16.85546875" style="1" customWidth="1"/>
    <col min="8" max="8" width="24.28515625" style="1" customWidth="1"/>
    <col min="9" max="9" width="11" customWidth="1"/>
    <col min="10" max="10" width="14.5703125" customWidth="1"/>
    <col min="11" max="11" width="16.140625" customWidth="1"/>
  </cols>
  <sheetData>
    <row r="1" spans="1:13" x14ac:dyDescent="0.25">
      <c r="A1" s="102" t="s">
        <v>90</v>
      </c>
      <c r="B1" s="102"/>
      <c r="C1" s="102"/>
      <c r="D1" s="102"/>
      <c r="E1" s="102"/>
      <c r="F1" s="102"/>
      <c r="G1" s="102"/>
      <c r="H1" s="102"/>
      <c r="I1" s="102"/>
      <c r="J1" s="102"/>
      <c r="K1" s="102"/>
    </row>
    <row r="2" spans="1:13" x14ac:dyDescent="0.25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3" x14ac:dyDescent="0.25">
      <c r="A3" s="98" t="s">
        <v>91</v>
      </c>
      <c r="B3" s="98"/>
      <c r="C3" s="99" t="s">
        <v>92</v>
      </c>
      <c r="D3" s="99"/>
      <c r="E3" s="99"/>
      <c r="F3" s="25"/>
      <c r="G3" s="25"/>
      <c r="H3" s="25"/>
      <c r="I3" s="25"/>
      <c r="J3" s="25"/>
      <c r="K3" s="25"/>
    </row>
    <row r="4" spans="1:13" x14ac:dyDescent="0.25">
      <c r="A4" s="98" t="s">
        <v>93</v>
      </c>
      <c r="B4" s="98"/>
      <c r="C4" s="99" t="s">
        <v>94</v>
      </c>
      <c r="D4" s="99"/>
      <c r="E4" s="99"/>
      <c r="F4" s="25"/>
      <c r="G4" s="25"/>
      <c r="H4" s="25"/>
      <c r="I4" s="25"/>
      <c r="J4" s="25"/>
      <c r="K4" s="25"/>
    </row>
    <row r="5" spans="1:13" x14ac:dyDescent="0.25">
      <c r="A5" s="98" t="s">
        <v>95</v>
      </c>
      <c r="B5" s="98"/>
      <c r="C5" s="99" t="s">
        <v>96</v>
      </c>
      <c r="D5" s="99"/>
      <c r="E5" s="99"/>
      <c r="F5" s="60"/>
      <c r="G5" s="60"/>
      <c r="H5" s="60"/>
      <c r="I5" s="60"/>
      <c r="J5" s="60"/>
      <c r="K5" s="60"/>
    </row>
    <row r="6" spans="1:13" ht="39" customHeight="1" x14ac:dyDescent="0.25">
      <c r="A6" s="98" t="s">
        <v>97</v>
      </c>
      <c r="B6" s="98"/>
      <c r="C6" s="100" t="s">
        <v>98</v>
      </c>
      <c r="D6" s="100"/>
      <c r="E6" s="100"/>
      <c r="F6" s="60"/>
      <c r="G6" s="60"/>
      <c r="H6" s="60"/>
      <c r="I6" s="60"/>
      <c r="J6" s="60"/>
      <c r="K6" s="60"/>
    </row>
    <row r="7" spans="1:13" x14ac:dyDescent="0.25">
      <c r="A7" s="101" t="s">
        <v>99</v>
      </c>
      <c r="B7" s="101"/>
      <c r="C7" s="101"/>
      <c r="D7" s="26"/>
      <c r="E7" s="25"/>
      <c r="F7" s="60"/>
      <c r="G7" s="60"/>
      <c r="H7" s="60"/>
      <c r="I7" s="60"/>
      <c r="J7" s="60"/>
      <c r="K7" s="60"/>
    </row>
    <row r="8" spans="1:13" x14ac:dyDescent="0.25">
      <c r="A8" s="88" t="s">
        <v>100</v>
      </c>
      <c r="B8" s="88"/>
      <c r="C8" s="25"/>
      <c r="D8" s="25"/>
      <c r="E8" s="25"/>
      <c r="F8" s="60"/>
      <c r="G8" s="60"/>
      <c r="H8" s="60"/>
      <c r="I8" s="60"/>
      <c r="J8" s="60"/>
      <c r="K8" s="60"/>
    </row>
    <row r="9" spans="1:13" x14ac:dyDescent="0.25">
      <c r="A9" s="28"/>
      <c r="I9" s="28"/>
    </row>
    <row r="10" spans="1:13" ht="15.75" x14ac:dyDescent="0.25">
      <c r="A10" s="89" t="s">
        <v>101</v>
      </c>
      <c r="B10" s="92" t="s">
        <v>137</v>
      </c>
      <c r="C10" s="93"/>
      <c r="D10" s="93"/>
      <c r="E10" s="93"/>
      <c r="F10" s="93"/>
      <c r="G10" s="93"/>
      <c r="H10" s="93"/>
      <c r="I10" s="94" t="s">
        <v>138</v>
      </c>
      <c r="J10" s="95"/>
      <c r="K10" s="96"/>
    </row>
    <row r="11" spans="1:13" hidden="1" x14ac:dyDescent="0.25">
      <c r="A11" s="90"/>
      <c r="J11" s="29"/>
      <c r="K11" s="29"/>
    </row>
    <row r="12" spans="1:13" s="30" customFormat="1" ht="117" customHeight="1" x14ac:dyDescent="0.25">
      <c r="A12" s="91"/>
      <c r="B12" s="31" t="s">
        <v>104</v>
      </c>
      <c r="C12" s="31" t="s">
        <v>105</v>
      </c>
      <c r="D12" s="31" t="s">
        <v>106</v>
      </c>
      <c r="E12" s="31" t="s">
        <v>107</v>
      </c>
      <c r="F12" s="31" t="s">
        <v>108</v>
      </c>
      <c r="G12" s="31" t="s">
        <v>109</v>
      </c>
      <c r="H12" s="32" t="s">
        <v>139</v>
      </c>
      <c r="I12" s="33" t="s">
        <v>111</v>
      </c>
      <c r="J12" s="68" t="s">
        <v>140</v>
      </c>
      <c r="K12" s="33" t="s">
        <v>136</v>
      </c>
    </row>
    <row r="13" spans="1:13" x14ac:dyDescent="0.25">
      <c r="A13" s="35" t="s">
        <v>58</v>
      </c>
      <c r="B13" s="36">
        <f t="shared" ref="B13:B47" si="0">C13+D13+E13</f>
        <v>14</v>
      </c>
      <c r="C13" s="69">
        <v>12</v>
      </c>
      <c r="D13" s="36">
        <v>2</v>
      </c>
      <c r="E13" s="70">
        <v>0</v>
      </c>
      <c r="F13" s="36">
        <f t="shared" ref="F13:F46" si="1">C13*28+D13*21+E13*14</f>
        <v>378</v>
      </c>
      <c r="G13" s="36">
        <f t="shared" ref="G13:G46" si="2">F13*52</f>
        <v>19656</v>
      </c>
      <c r="H13" s="71">
        <v>10340.300000000001</v>
      </c>
      <c r="I13" s="72">
        <f t="shared" ref="I13:I46" si="3">J13+K13</f>
        <v>10340.300000000001</v>
      </c>
      <c r="J13" s="43">
        <v>422.1</v>
      </c>
      <c r="K13" s="62">
        <v>9918.2000000000007</v>
      </c>
      <c r="M13" s="73"/>
    </row>
    <row r="14" spans="1:13" x14ac:dyDescent="0.25">
      <c r="A14" s="35" t="s">
        <v>59</v>
      </c>
      <c r="B14" s="36">
        <f t="shared" si="0"/>
        <v>18</v>
      </c>
      <c r="C14" s="36">
        <v>9</v>
      </c>
      <c r="D14" s="63">
        <v>9</v>
      </c>
      <c r="E14" s="36">
        <v>0</v>
      </c>
      <c r="F14" s="36">
        <f t="shared" si="1"/>
        <v>441</v>
      </c>
      <c r="G14" s="36">
        <f t="shared" si="2"/>
        <v>22932</v>
      </c>
      <c r="H14" s="71">
        <v>12050.9</v>
      </c>
      <c r="I14" s="37">
        <f t="shared" si="3"/>
        <v>12050.9</v>
      </c>
      <c r="J14" s="43">
        <v>479.6</v>
      </c>
      <c r="K14" s="62">
        <v>11571.3</v>
      </c>
      <c r="M14" s="73"/>
    </row>
    <row r="15" spans="1:13" x14ac:dyDescent="0.25">
      <c r="A15" s="35" t="s">
        <v>60</v>
      </c>
      <c r="B15" s="36">
        <f t="shared" si="0"/>
        <v>11</v>
      </c>
      <c r="C15" s="61">
        <v>9</v>
      </c>
      <c r="D15" s="36">
        <v>2</v>
      </c>
      <c r="E15" s="74">
        <v>0</v>
      </c>
      <c r="F15" s="36">
        <f t="shared" si="1"/>
        <v>294</v>
      </c>
      <c r="G15" s="36">
        <f t="shared" si="2"/>
        <v>15288</v>
      </c>
      <c r="H15" s="71">
        <v>8059.5</v>
      </c>
      <c r="I15" s="37">
        <f t="shared" si="3"/>
        <v>8059.5</v>
      </c>
      <c r="J15" s="43">
        <v>345.3</v>
      </c>
      <c r="K15" s="62">
        <v>7714.2</v>
      </c>
      <c r="M15" s="73"/>
    </row>
    <row r="16" spans="1:13" x14ac:dyDescent="0.25">
      <c r="A16" s="35" t="s">
        <v>116</v>
      </c>
      <c r="B16" s="36">
        <f t="shared" si="0"/>
        <v>8</v>
      </c>
      <c r="C16" s="36">
        <v>4</v>
      </c>
      <c r="D16" s="61">
        <v>4</v>
      </c>
      <c r="E16" s="36">
        <v>0</v>
      </c>
      <c r="F16" s="36">
        <f t="shared" si="1"/>
        <v>196</v>
      </c>
      <c r="G16" s="36">
        <f t="shared" si="2"/>
        <v>10192</v>
      </c>
      <c r="H16" s="71">
        <v>5398.6</v>
      </c>
      <c r="I16" s="37">
        <f t="shared" si="3"/>
        <v>5398.6</v>
      </c>
      <c r="J16" s="43">
        <v>255.8</v>
      </c>
      <c r="K16" s="62">
        <v>5142.8</v>
      </c>
      <c r="M16" s="73"/>
    </row>
    <row r="17" spans="1:13" x14ac:dyDescent="0.25">
      <c r="A17" s="35" t="s">
        <v>117</v>
      </c>
      <c r="B17" s="36">
        <f t="shared" si="0"/>
        <v>11</v>
      </c>
      <c r="C17" s="61">
        <v>3</v>
      </c>
      <c r="D17" s="36">
        <v>8</v>
      </c>
      <c r="E17" s="74">
        <v>0</v>
      </c>
      <c r="F17" s="36">
        <f t="shared" si="1"/>
        <v>252</v>
      </c>
      <c r="G17" s="36">
        <f t="shared" si="2"/>
        <v>13104</v>
      </c>
      <c r="H17" s="71">
        <v>6919.1</v>
      </c>
      <c r="I17" s="37">
        <f t="shared" si="3"/>
        <v>6919.1</v>
      </c>
      <c r="J17" s="43">
        <v>307</v>
      </c>
      <c r="K17" s="62">
        <v>6612.1</v>
      </c>
      <c r="M17" s="73"/>
    </row>
    <row r="18" spans="1:13" x14ac:dyDescent="0.25">
      <c r="A18" s="35" t="s">
        <v>63</v>
      </c>
      <c r="B18" s="36">
        <f t="shared" si="0"/>
        <v>10</v>
      </c>
      <c r="C18" s="36">
        <v>4</v>
      </c>
      <c r="D18" s="61">
        <v>6</v>
      </c>
      <c r="E18" s="36">
        <v>0</v>
      </c>
      <c r="F18" s="36">
        <f t="shared" si="1"/>
        <v>238</v>
      </c>
      <c r="G18" s="36">
        <f t="shared" si="2"/>
        <v>12376</v>
      </c>
      <c r="H18" s="71">
        <v>6539</v>
      </c>
      <c r="I18" s="37">
        <f t="shared" si="3"/>
        <v>6539</v>
      </c>
      <c r="J18" s="43">
        <v>294.2</v>
      </c>
      <c r="K18" s="62">
        <v>6244.8</v>
      </c>
      <c r="M18" s="73"/>
    </row>
    <row r="19" spans="1:13" x14ac:dyDescent="0.25">
      <c r="A19" s="35" t="s">
        <v>118</v>
      </c>
      <c r="B19" s="36">
        <f t="shared" si="0"/>
        <v>9</v>
      </c>
      <c r="C19" s="61">
        <v>9</v>
      </c>
      <c r="D19" s="36">
        <v>0</v>
      </c>
      <c r="E19" s="74">
        <v>0</v>
      </c>
      <c r="F19" s="36">
        <f t="shared" si="1"/>
        <v>252</v>
      </c>
      <c r="G19" s="36">
        <f t="shared" si="2"/>
        <v>13104</v>
      </c>
      <c r="H19" s="71">
        <v>6976.6</v>
      </c>
      <c r="I19" s="37">
        <f t="shared" si="3"/>
        <v>6976.6</v>
      </c>
      <c r="J19" s="43">
        <v>364.5</v>
      </c>
      <c r="K19" s="62">
        <v>6612.1</v>
      </c>
      <c r="M19" s="73"/>
    </row>
    <row r="20" spans="1:13" x14ac:dyDescent="0.25">
      <c r="A20" s="35" t="s">
        <v>119</v>
      </c>
      <c r="B20" s="36">
        <f t="shared" si="0"/>
        <v>18</v>
      </c>
      <c r="C20" s="36">
        <v>18</v>
      </c>
      <c r="D20" s="61">
        <v>0</v>
      </c>
      <c r="E20" s="36">
        <v>0</v>
      </c>
      <c r="F20" s="36">
        <f t="shared" si="1"/>
        <v>504</v>
      </c>
      <c r="G20" s="36">
        <f t="shared" si="2"/>
        <v>26208</v>
      </c>
      <c r="H20" s="71">
        <v>13761.5</v>
      </c>
      <c r="I20" s="37">
        <f t="shared" si="3"/>
        <v>13761.5</v>
      </c>
      <c r="J20" s="43">
        <v>537.20000000000005</v>
      </c>
      <c r="K20" s="62">
        <v>13224.3</v>
      </c>
      <c r="M20" s="73"/>
    </row>
    <row r="21" spans="1:13" x14ac:dyDescent="0.25">
      <c r="A21" s="35" t="s">
        <v>66</v>
      </c>
      <c r="B21" s="36">
        <f t="shared" si="0"/>
        <v>10</v>
      </c>
      <c r="C21" s="61">
        <v>10</v>
      </c>
      <c r="D21" s="36">
        <v>0</v>
      </c>
      <c r="E21" s="74">
        <v>0</v>
      </c>
      <c r="F21" s="36">
        <f t="shared" si="1"/>
        <v>280</v>
      </c>
      <c r="G21" s="36">
        <f t="shared" si="2"/>
        <v>14560</v>
      </c>
      <c r="H21" s="71">
        <v>7679.4000000000005</v>
      </c>
      <c r="I21" s="37">
        <f t="shared" si="3"/>
        <v>7679.4000000000005</v>
      </c>
      <c r="J21" s="43">
        <v>332.6</v>
      </c>
      <c r="K21" s="62">
        <v>7346.8</v>
      </c>
      <c r="M21" s="73"/>
    </row>
    <row r="22" spans="1:13" x14ac:dyDescent="0.25">
      <c r="A22" s="35" t="s">
        <v>67</v>
      </c>
      <c r="B22" s="36">
        <f t="shared" si="0"/>
        <v>15</v>
      </c>
      <c r="C22" s="36">
        <v>11</v>
      </c>
      <c r="D22" s="61">
        <v>4</v>
      </c>
      <c r="E22" s="36">
        <v>0</v>
      </c>
      <c r="F22" s="36">
        <f t="shared" si="1"/>
        <v>392</v>
      </c>
      <c r="G22" s="36">
        <f t="shared" si="2"/>
        <v>20384</v>
      </c>
      <c r="H22" s="71">
        <v>10720.5</v>
      </c>
      <c r="I22" s="37">
        <f t="shared" si="3"/>
        <v>10720.5</v>
      </c>
      <c r="J22" s="43">
        <v>434.90000000000003</v>
      </c>
      <c r="K22" s="62">
        <v>10285.6</v>
      </c>
      <c r="M22" s="73"/>
    </row>
    <row r="23" spans="1:13" x14ac:dyDescent="0.25">
      <c r="A23" s="35" t="s">
        <v>68</v>
      </c>
      <c r="B23" s="42">
        <f t="shared" si="0"/>
        <v>13</v>
      </c>
      <c r="C23" s="63">
        <v>6</v>
      </c>
      <c r="D23" s="42">
        <v>7</v>
      </c>
      <c r="E23" s="75">
        <v>0</v>
      </c>
      <c r="F23" s="36">
        <f t="shared" si="1"/>
        <v>315</v>
      </c>
      <c r="G23" s="36">
        <f t="shared" si="2"/>
        <v>16380</v>
      </c>
      <c r="H23" s="71">
        <v>8668.1</v>
      </c>
      <c r="I23" s="37">
        <f t="shared" si="3"/>
        <v>8668.1</v>
      </c>
      <c r="J23" s="43">
        <v>402.90000000000003</v>
      </c>
      <c r="K23" s="62">
        <v>8265.2000000000007</v>
      </c>
      <c r="M23" s="73"/>
    </row>
    <row r="24" spans="1:13" x14ac:dyDescent="0.25">
      <c r="A24" s="35" t="s">
        <v>69</v>
      </c>
      <c r="B24" s="42">
        <f t="shared" si="0"/>
        <v>6</v>
      </c>
      <c r="C24" s="42">
        <v>3</v>
      </c>
      <c r="D24" s="63">
        <v>3</v>
      </c>
      <c r="E24" s="42">
        <v>0</v>
      </c>
      <c r="F24" s="36">
        <f t="shared" si="1"/>
        <v>147</v>
      </c>
      <c r="G24" s="36">
        <f t="shared" si="2"/>
        <v>7644</v>
      </c>
      <c r="H24" s="71">
        <v>4106.5</v>
      </c>
      <c r="I24" s="37">
        <f t="shared" si="3"/>
        <v>4106.5</v>
      </c>
      <c r="J24" s="43">
        <v>249.4</v>
      </c>
      <c r="K24" s="62">
        <v>3857.1</v>
      </c>
      <c r="M24" s="73"/>
    </row>
    <row r="25" spans="1:13" x14ac:dyDescent="0.25">
      <c r="A25" s="35" t="s">
        <v>70</v>
      </c>
      <c r="B25" s="42">
        <f t="shared" si="0"/>
        <v>8</v>
      </c>
      <c r="C25" s="63">
        <v>7</v>
      </c>
      <c r="D25" s="42">
        <v>1</v>
      </c>
      <c r="E25" s="75">
        <v>0</v>
      </c>
      <c r="F25" s="36">
        <f t="shared" si="1"/>
        <v>217</v>
      </c>
      <c r="G25" s="36">
        <f t="shared" si="2"/>
        <v>11284</v>
      </c>
      <c r="H25" s="71">
        <v>6045.5</v>
      </c>
      <c r="I25" s="37">
        <f t="shared" si="3"/>
        <v>6045.5</v>
      </c>
      <c r="J25" s="43">
        <v>351.70000000000005</v>
      </c>
      <c r="K25" s="62">
        <v>5693.8</v>
      </c>
      <c r="M25" s="73"/>
    </row>
    <row r="26" spans="1:13" x14ac:dyDescent="0.25">
      <c r="A26" s="35" t="s">
        <v>71</v>
      </c>
      <c r="B26" s="42">
        <f t="shared" si="0"/>
        <v>11</v>
      </c>
      <c r="C26" s="42">
        <v>7</v>
      </c>
      <c r="D26" s="63">
        <v>4</v>
      </c>
      <c r="E26" s="42">
        <v>0</v>
      </c>
      <c r="F26" s="36">
        <f t="shared" si="1"/>
        <v>280</v>
      </c>
      <c r="G26" s="36">
        <f t="shared" si="2"/>
        <v>14560</v>
      </c>
      <c r="H26" s="71">
        <v>7717.7</v>
      </c>
      <c r="I26" s="37">
        <f t="shared" si="3"/>
        <v>7717.7</v>
      </c>
      <c r="J26" s="43">
        <v>370.90000000000003</v>
      </c>
      <c r="K26" s="62">
        <v>7346.8</v>
      </c>
      <c r="M26" s="73"/>
    </row>
    <row r="27" spans="1:13" x14ac:dyDescent="0.25">
      <c r="A27" s="35" t="s">
        <v>72</v>
      </c>
      <c r="B27" s="42">
        <f t="shared" si="0"/>
        <v>11</v>
      </c>
      <c r="C27" s="63">
        <v>11</v>
      </c>
      <c r="D27" s="42">
        <v>0</v>
      </c>
      <c r="E27" s="75">
        <v>0</v>
      </c>
      <c r="F27" s="36">
        <f t="shared" si="1"/>
        <v>308</v>
      </c>
      <c r="G27" s="36">
        <f t="shared" si="2"/>
        <v>16016</v>
      </c>
      <c r="H27" s="71">
        <v>8478</v>
      </c>
      <c r="I27" s="37">
        <f t="shared" si="3"/>
        <v>8478</v>
      </c>
      <c r="J27" s="43">
        <v>396.5</v>
      </c>
      <c r="K27" s="62">
        <v>8081.5</v>
      </c>
      <c r="M27" s="73"/>
    </row>
    <row r="28" spans="1:13" x14ac:dyDescent="0.25">
      <c r="A28" s="35" t="s">
        <v>73</v>
      </c>
      <c r="B28" s="42">
        <f t="shared" si="0"/>
        <v>8</v>
      </c>
      <c r="C28" s="42">
        <v>3</v>
      </c>
      <c r="D28" s="63">
        <v>5</v>
      </c>
      <c r="E28" s="42">
        <v>0</v>
      </c>
      <c r="F28" s="36">
        <f t="shared" si="1"/>
        <v>189</v>
      </c>
      <c r="G28" s="36">
        <f t="shared" si="2"/>
        <v>9828</v>
      </c>
      <c r="H28" s="71">
        <v>5285.3</v>
      </c>
      <c r="I28" s="37">
        <f t="shared" si="3"/>
        <v>5285.3</v>
      </c>
      <c r="J28" s="43">
        <v>326.20000000000005</v>
      </c>
      <c r="K28" s="62">
        <v>4959.1000000000004</v>
      </c>
      <c r="M28" s="73"/>
    </row>
    <row r="29" spans="1:13" x14ac:dyDescent="0.25">
      <c r="A29" s="35" t="s">
        <v>120</v>
      </c>
      <c r="B29" s="42">
        <f t="shared" si="0"/>
        <v>9</v>
      </c>
      <c r="C29" s="63">
        <v>7</v>
      </c>
      <c r="D29" s="42">
        <v>2</v>
      </c>
      <c r="E29" s="75">
        <v>0</v>
      </c>
      <c r="F29" s="36">
        <f t="shared" si="1"/>
        <v>238</v>
      </c>
      <c r="G29" s="36">
        <f t="shared" si="2"/>
        <v>12376</v>
      </c>
      <c r="H29" s="71">
        <v>6577.4000000000005</v>
      </c>
      <c r="I29" s="37">
        <f t="shared" si="3"/>
        <v>6577.4000000000005</v>
      </c>
      <c r="J29" s="43">
        <v>332.6</v>
      </c>
      <c r="K29" s="62">
        <v>6244.8</v>
      </c>
      <c r="M29" s="73"/>
    </row>
    <row r="30" spans="1:13" x14ac:dyDescent="0.25">
      <c r="A30" s="35" t="s">
        <v>75</v>
      </c>
      <c r="B30" s="42">
        <f t="shared" si="0"/>
        <v>12</v>
      </c>
      <c r="C30" s="42">
        <v>6</v>
      </c>
      <c r="D30" s="63">
        <v>6</v>
      </c>
      <c r="E30" s="42">
        <v>0</v>
      </c>
      <c r="F30" s="36">
        <f t="shared" si="1"/>
        <v>294</v>
      </c>
      <c r="G30" s="36">
        <f t="shared" si="2"/>
        <v>15288</v>
      </c>
      <c r="H30" s="71">
        <v>8097.9</v>
      </c>
      <c r="I30" s="37">
        <f t="shared" si="3"/>
        <v>8097.9</v>
      </c>
      <c r="J30" s="43">
        <v>383.70000000000005</v>
      </c>
      <c r="K30" s="62">
        <v>7714.2</v>
      </c>
      <c r="M30" s="73"/>
    </row>
    <row r="31" spans="1:13" x14ac:dyDescent="0.25">
      <c r="A31" s="35" t="s">
        <v>76</v>
      </c>
      <c r="B31" s="42">
        <f t="shared" si="0"/>
        <v>37</v>
      </c>
      <c r="C31" s="63">
        <v>30</v>
      </c>
      <c r="D31" s="42">
        <v>6</v>
      </c>
      <c r="E31" s="75">
        <v>1</v>
      </c>
      <c r="F31" s="36">
        <f t="shared" si="1"/>
        <v>980</v>
      </c>
      <c r="G31" s="36">
        <f t="shared" si="2"/>
        <v>50960</v>
      </c>
      <c r="H31" s="71">
        <v>27587.5</v>
      </c>
      <c r="I31" s="37">
        <f t="shared" si="3"/>
        <v>27587.5</v>
      </c>
      <c r="J31" s="43">
        <v>1873.6000000000001</v>
      </c>
      <c r="K31" s="62">
        <v>25713.9</v>
      </c>
      <c r="M31" s="73"/>
    </row>
    <row r="32" spans="1:13" x14ac:dyDescent="0.25">
      <c r="A32" s="35" t="s">
        <v>77</v>
      </c>
      <c r="B32" s="42">
        <f t="shared" si="0"/>
        <v>18</v>
      </c>
      <c r="C32" s="42">
        <v>11</v>
      </c>
      <c r="D32" s="63">
        <v>7</v>
      </c>
      <c r="E32" s="42">
        <v>0</v>
      </c>
      <c r="F32" s="36">
        <f t="shared" si="1"/>
        <v>455</v>
      </c>
      <c r="G32" s="36">
        <f t="shared" si="2"/>
        <v>23660</v>
      </c>
      <c r="H32" s="71">
        <v>12469.4</v>
      </c>
      <c r="I32" s="37">
        <f t="shared" si="3"/>
        <v>12469.4</v>
      </c>
      <c r="J32" s="43">
        <v>530.80000000000007</v>
      </c>
      <c r="K32" s="62">
        <v>11938.6</v>
      </c>
      <c r="M32" s="73"/>
    </row>
    <row r="33" spans="1:13" x14ac:dyDescent="0.25">
      <c r="A33" s="35" t="s">
        <v>121</v>
      </c>
      <c r="B33" s="42">
        <f t="shared" si="0"/>
        <v>8</v>
      </c>
      <c r="C33" s="63">
        <v>3</v>
      </c>
      <c r="D33" s="42">
        <v>5</v>
      </c>
      <c r="E33" s="75">
        <v>0</v>
      </c>
      <c r="F33" s="36">
        <f t="shared" si="1"/>
        <v>189</v>
      </c>
      <c r="G33" s="36">
        <f t="shared" si="2"/>
        <v>9828</v>
      </c>
      <c r="H33" s="71">
        <v>5246.9000000000005</v>
      </c>
      <c r="I33" s="37">
        <f t="shared" si="3"/>
        <v>5246.9000000000005</v>
      </c>
      <c r="J33" s="43">
        <v>287.8</v>
      </c>
      <c r="K33" s="62">
        <v>4959.1000000000004</v>
      </c>
      <c r="M33" s="73"/>
    </row>
    <row r="34" spans="1:13" x14ac:dyDescent="0.25">
      <c r="A34" s="35" t="s">
        <v>122</v>
      </c>
      <c r="B34" s="42">
        <f t="shared" si="0"/>
        <v>21</v>
      </c>
      <c r="C34" s="42">
        <v>7</v>
      </c>
      <c r="D34" s="63">
        <v>14</v>
      </c>
      <c r="E34" s="42">
        <v>0</v>
      </c>
      <c r="F34" s="36">
        <f t="shared" si="1"/>
        <v>490</v>
      </c>
      <c r="G34" s="36">
        <f t="shared" si="2"/>
        <v>25480</v>
      </c>
      <c r="H34" s="71">
        <v>13381.4</v>
      </c>
      <c r="I34" s="37">
        <f t="shared" si="3"/>
        <v>13381.4</v>
      </c>
      <c r="J34" s="43">
        <v>524.4</v>
      </c>
      <c r="K34" s="62">
        <v>12857</v>
      </c>
      <c r="M34" s="73"/>
    </row>
    <row r="35" spans="1:13" x14ac:dyDescent="0.25">
      <c r="A35" s="35" t="s">
        <v>123</v>
      </c>
      <c r="B35" s="42">
        <f t="shared" si="0"/>
        <v>20</v>
      </c>
      <c r="C35" s="63">
        <v>11</v>
      </c>
      <c r="D35" s="42">
        <v>9</v>
      </c>
      <c r="E35" s="75">
        <v>0</v>
      </c>
      <c r="F35" s="36">
        <f t="shared" si="1"/>
        <v>497</v>
      </c>
      <c r="G35" s="36">
        <f t="shared" si="2"/>
        <v>25844</v>
      </c>
      <c r="H35" s="71">
        <v>13571.4</v>
      </c>
      <c r="I35" s="37">
        <f t="shared" si="3"/>
        <v>13571.4</v>
      </c>
      <c r="J35" s="43">
        <v>530.80000000000007</v>
      </c>
      <c r="K35" s="62">
        <v>13040.6</v>
      </c>
      <c r="M35" s="73"/>
    </row>
    <row r="36" spans="1:13" x14ac:dyDescent="0.25">
      <c r="A36" s="35" t="s">
        <v>81</v>
      </c>
      <c r="B36" s="42">
        <f t="shared" si="0"/>
        <v>13</v>
      </c>
      <c r="C36" s="42">
        <v>1</v>
      </c>
      <c r="D36" s="63">
        <v>7</v>
      </c>
      <c r="E36" s="42">
        <v>5</v>
      </c>
      <c r="F36" s="36">
        <f t="shared" si="1"/>
        <v>245</v>
      </c>
      <c r="G36" s="36">
        <f t="shared" si="2"/>
        <v>12740</v>
      </c>
      <c r="H36" s="71">
        <v>7074.4</v>
      </c>
      <c r="I36" s="37">
        <f t="shared" si="3"/>
        <v>7074.4</v>
      </c>
      <c r="J36" s="43">
        <v>645.90000000000009</v>
      </c>
      <c r="K36" s="62">
        <v>6428.5</v>
      </c>
      <c r="M36" s="73"/>
    </row>
    <row r="37" spans="1:13" x14ac:dyDescent="0.25">
      <c r="A37" s="35" t="s">
        <v>124</v>
      </c>
      <c r="B37" s="42">
        <f t="shared" si="0"/>
        <v>11</v>
      </c>
      <c r="C37" s="63">
        <v>0</v>
      </c>
      <c r="D37" s="42">
        <v>11</v>
      </c>
      <c r="E37" s="75">
        <v>0</v>
      </c>
      <c r="F37" s="36">
        <f t="shared" si="1"/>
        <v>231</v>
      </c>
      <c r="G37" s="36">
        <f t="shared" si="2"/>
        <v>12012</v>
      </c>
      <c r="H37" s="71">
        <v>6348.9000000000005</v>
      </c>
      <c r="I37" s="37">
        <f t="shared" si="3"/>
        <v>6348.9000000000005</v>
      </c>
      <c r="J37" s="43">
        <v>287.8</v>
      </c>
      <c r="K37" s="62">
        <v>6061.1</v>
      </c>
      <c r="M37" s="73"/>
    </row>
    <row r="38" spans="1:13" x14ac:dyDescent="0.25">
      <c r="A38" s="35" t="s">
        <v>83</v>
      </c>
      <c r="B38" s="42">
        <f t="shared" si="0"/>
        <v>11</v>
      </c>
      <c r="C38" s="42">
        <v>5</v>
      </c>
      <c r="D38" s="63">
        <v>6</v>
      </c>
      <c r="E38" s="42">
        <v>0</v>
      </c>
      <c r="F38" s="36">
        <f t="shared" si="1"/>
        <v>266</v>
      </c>
      <c r="G38" s="36">
        <f t="shared" si="2"/>
        <v>13832</v>
      </c>
      <c r="H38" s="71">
        <v>7337.6</v>
      </c>
      <c r="I38" s="37">
        <f t="shared" si="3"/>
        <v>7337.6</v>
      </c>
      <c r="J38" s="43">
        <v>358.1</v>
      </c>
      <c r="K38" s="62">
        <v>6979.5</v>
      </c>
      <c r="M38" s="73"/>
    </row>
    <row r="39" spans="1:13" x14ac:dyDescent="0.25">
      <c r="A39" s="35" t="s">
        <v>125</v>
      </c>
      <c r="B39" s="42">
        <f t="shared" si="0"/>
        <v>12</v>
      </c>
      <c r="C39" s="63">
        <v>10</v>
      </c>
      <c r="D39" s="42">
        <v>2</v>
      </c>
      <c r="E39" s="75">
        <v>0</v>
      </c>
      <c r="F39" s="36">
        <f t="shared" si="1"/>
        <v>322</v>
      </c>
      <c r="G39" s="36">
        <f t="shared" si="2"/>
        <v>16744</v>
      </c>
      <c r="H39" s="71">
        <v>8858.1999999999989</v>
      </c>
      <c r="I39" s="37">
        <f t="shared" si="3"/>
        <v>8858.1999999999989</v>
      </c>
      <c r="J39" s="43">
        <v>409.3</v>
      </c>
      <c r="K39" s="62">
        <v>8448.9</v>
      </c>
      <c r="M39" s="73"/>
    </row>
    <row r="40" spans="1:13" x14ac:dyDescent="0.25">
      <c r="A40" s="35" t="s">
        <v>85</v>
      </c>
      <c r="B40" s="42">
        <f t="shared" si="0"/>
        <v>9</v>
      </c>
      <c r="C40" s="42">
        <v>9</v>
      </c>
      <c r="D40" s="63">
        <v>0</v>
      </c>
      <c r="E40" s="42">
        <v>0</v>
      </c>
      <c r="F40" s="36">
        <f t="shared" si="1"/>
        <v>252</v>
      </c>
      <c r="G40" s="36">
        <f t="shared" si="2"/>
        <v>13104</v>
      </c>
      <c r="H40" s="71">
        <v>6995.8</v>
      </c>
      <c r="I40" s="37">
        <f t="shared" si="3"/>
        <v>6995.8</v>
      </c>
      <c r="J40" s="43">
        <v>383.70000000000005</v>
      </c>
      <c r="K40" s="62">
        <v>6612.1</v>
      </c>
      <c r="M40" s="73"/>
    </row>
    <row r="41" spans="1:13" x14ac:dyDescent="0.25">
      <c r="A41" s="35" t="s">
        <v>86</v>
      </c>
      <c r="B41" s="42">
        <f t="shared" si="0"/>
        <v>8</v>
      </c>
      <c r="C41" s="63">
        <v>6</v>
      </c>
      <c r="D41" s="42">
        <v>2</v>
      </c>
      <c r="E41" s="75">
        <v>0</v>
      </c>
      <c r="F41" s="36">
        <f t="shared" si="1"/>
        <v>210</v>
      </c>
      <c r="G41" s="36">
        <f t="shared" si="2"/>
        <v>10920</v>
      </c>
      <c r="H41" s="71">
        <v>5817.1</v>
      </c>
      <c r="I41" s="37">
        <f t="shared" si="3"/>
        <v>5817.1</v>
      </c>
      <c r="J41" s="43">
        <v>307</v>
      </c>
      <c r="K41" s="62">
        <v>5510.1</v>
      </c>
      <c r="M41" s="73"/>
    </row>
    <row r="42" spans="1:13" x14ac:dyDescent="0.25">
      <c r="A42" s="35" t="s">
        <v>87</v>
      </c>
      <c r="B42" s="42">
        <f t="shared" si="0"/>
        <v>9</v>
      </c>
      <c r="C42" s="42">
        <v>3</v>
      </c>
      <c r="D42" s="63">
        <v>6</v>
      </c>
      <c r="E42" s="42">
        <v>0</v>
      </c>
      <c r="F42" s="36">
        <f t="shared" si="1"/>
        <v>210</v>
      </c>
      <c r="G42" s="36">
        <f t="shared" si="2"/>
        <v>10920</v>
      </c>
      <c r="H42" s="71">
        <v>5778.7000000000007</v>
      </c>
      <c r="I42" s="37">
        <f t="shared" si="3"/>
        <v>5778.7000000000007</v>
      </c>
      <c r="J42" s="43">
        <v>268.60000000000002</v>
      </c>
      <c r="K42" s="62">
        <v>5510.1</v>
      </c>
      <c r="M42" s="73"/>
    </row>
    <row r="43" spans="1:13" x14ac:dyDescent="0.25">
      <c r="A43" s="35" t="s">
        <v>50</v>
      </c>
      <c r="B43" s="42">
        <f t="shared" si="0"/>
        <v>26</v>
      </c>
      <c r="C43" s="63">
        <v>10</v>
      </c>
      <c r="D43" s="42">
        <v>16</v>
      </c>
      <c r="E43" s="75">
        <v>0</v>
      </c>
      <c r="F43" s="36">
        <f t="shared" si="1"/>
        <v>616</v>
      </c>
      <c r="G43" s="36">
        <f t="shared" si="2"/>
        <v>32032</v>
      </c>
      <c r="H43" s="71">
        <v>18855.099999999999</v>
      </c>
      <c r="I43" s="37">
        <f t="shared" si="3"/>
        <v>18855.099999999999</v>
      </c>
      <c r="J43" s="43">
        <v>2692.1000000000004</v>
      </c>
      <c r="K43" s="62">
        <v>16163</v>
      </c>
      <c r="M43" s="73"/>
    </row>
    <row r="44" spans="1:13" x14ac:dyDescent="0.25">
      <c r="A44" s="35" t="s">
        <v>51</v>
      </c>
      <c r="B44" s="42">
        <f t="shared" si="0"/>
        <v>13</v>
      </c>
      <c r="C44" s="42">
        <v>13</v>
      </c>
      <c r="D44" s="63">
        <v>0</v>
      </c>
      <c r="E44" s="42">
        <v>0</v>
      </c>
      <c r="F44" s="36">
        <f t="shared" si="1"/>
        <v>364</v>
      </c>
      <c r="G44" s="36">
        <f t="shared" si="2"/>
        <v>18928</v>
      </c>
      <c r="H44" s="71">
        <v>11565.2</v>
      </c>
      <c r="I44" s="37">
        <f t="shared" si="3"/>
        <v>11565.2</v>
      </c>
      <c r="J44" s="43">
        <v>2014.3000000000002</v>
      </c>
      <c r="K44" s="62">
        <v>9550.9</v>
      </c>
      <c r="M44" s="73"/>
    </row>
    <row r="45" spans="1:13" x14ac:dyDescent="0.25">
      <c r="A45" s="35" t="s">
        <v>126</v>
      </c>
      <c r="B45" s="42">
        <f t="shared" si="0"/>
        <v>16</v>
      </c>
      <c r="C45" s="63">
        <v>8</v>
      </c>
      <c r="D45" s="42">
        <v>8</v>
      </c>
      <c r="E45" s="75">
        <v>0</v>
      </c>
      <c r="F45" s="36">
        <f t="shared" si="1"/>
        <v>392</v>
      </c>
      <c r="G45" s="36">
        <f t="shared" si="2"/>
        <v>20384</v>
      </c>
      <c r="H45" s="71">
        <v>12076.1</v>
      </c>
      <c r="I45" s="37">
        <f t="shared" si="3"/>
        <v>12076.1</v>
      </c>
      <c r="J45" s="43">
        <v>1790.5</v>
      </c>
      <c r="K45" s="62">
        <v>10285.6</v>
      </c>
      <c r="M45" s="73"/>
    </row>
    <row r="46" spans="1:13" x14ac:dyDescent="0.25">
      <c r="A46" s="35" t="s">
        <v>127</v>
      </c>
      <c r="B46" s="42">
        <f t="shared" si="0"/>
        <v>827</v>
      </c>
      <c r="C46" s="42">
        <v>238</v>
      </c>
      <c r="D46" s="76">
        <v>469</v>
      </c>
      <c r="E46" s="63">
        <v>120</v>
      </c>
      <c r="F46" s="36">
        <f t="shared" si="1"/>
        <v>18193</v>
      </c>
      <c r="G46" s="36">
        <f t="shared" si="2"/>
        <v>946036</v>
      </c>
      <c r="H46" s="71">
        <v>502275.39999999997</v>
      </c>
      <c r="I46" s="37">
        <f t="shared" si="3"/>
        <v>502275.39999999997</v>
      </c>
      <c r="J46" s="43">
        <v>24919.100000000002</v>
      </c>
      <c r="K46" s="62">
        <v>477356.3</v>
      </c>
      <c r="M46" s="73"/>
    </row>
    <row r="47" spans="1:13" x14ac:dyDescent="0.25">
      <c r="A47" s="46" t="s">
        <v>128</v>
      </c>
      <c r="B47" s="47">
        <f t="shared" si="0"/>
        <v>1261</v>
      </c>
      <c r="C47" s="48">
        <f t="shared" ref="C47:K47" si="4">SUM(C13:C46)</f>
        <v>504</v>
      </c>
      <c r="D47" s="48">
        <f t="shared" si="4"/>
        <v>631</v>
      </c>
      <c r="E47" s="48">
        <f t="shared" si="4"/>
        <v>126</v>
      </c>
      <c r="F47" s="48">
        <f t="shared" si="4"/>
        <v>29127</v>
      </c>
      <c r="G47" s="48">
        <f t="shared" si="4"/>
        <v>1514604</v>
      </c>
      <c r="H47" s="77">
        <f t="shared" si="4"/>
        <v>808660.89999999991</v>
      </c>
      <c r="I47" s="78">
        <f t="shared" si="4"/>
        <v>808660.89999999991</v>
      </c>
      <c r="J47" s="66">
        <f t="shared" si="4"/>
        <v>44410.899999999994</v>
      </c>
      <c r="K47" s="66">
        <f t="shared" si="4"/>
        <v>764250</v>
      </c>
    </row>
    <row r="48" spans="1:13" x14ac:dyDescent="0.25">
      <c r="B48" s="41"/>
      <c r="C48" s="41"/>
      <c r="D48" s="41"/>
      <c r="E48" s="41"/>
      <c r="F48" s="41"/>
      <c r="G48" s="41"/>
      <c r="H48" s="41"/>
    </row>
    <row r="49" spans="1:11" x14ac:dyDescent="0.25">
      <c r="B49" s="41"/>
      <c r="C49" s="41"/>
      <c r="D49" s="41"/>
      <c r="E49" s="41"/>
      <c r="F49" s="41"/>
      <c r="G49" s="41"/>
      <c r="H49" s="41"/>
    </row>
    <row r="50" spans="1:11" ht="15.75" x14ac:dyDescent="0.25">
      <c r="A50" s="56" t="s">
        <v>129</v>
      </c>
      <c r="B50" s="57"/>
      <c r="C50" s="57"/>
      <c r="F50" s="58"/>
      <c r="G50" s="59"/>
      <c r="I50" s="67"/>
      <c r="J50" s="97" t="s">
        <v>130</v>
      </c>
      <c r="K50" s="97"/>
    </row>
    <row r="51" spans="1:11" x14ac:dyDescent="0.25">
      <c r="A51" s="57"/>
      <c r="B51" s="57"/>
      <c r="C51" s="57"/>
      <c r="F51" s="87" t="s">
        <v>131</v>
      </c>
      <c r="G51" s="87"/>
      <c r="H51" s="57"/>
      <c r="I51" s="67"/>
      <c r="J51" s="67"/>
      <c r="K51" s="67"/>
    </row>
  </sheetData>
  <mergeCells count="16">
    <mergeCell ref="A1:K1"/>
    <mergeCell ref="A3:B3"/>
    <mergeCell ref="C3:E3"/>
    <mergeCell ref="A4:B4"/>
    <mergeCell ref="C4:E4"/>
    <mergeCell ref="A5:B5"/>
    <mergeCell ref="C5:E5"/>
    <mergeCell ref="A6:B6"/>
    <mergeCell ref="C6:E6"/>
    <mergeCell ref="A7:C7"/>
    <mergeCell ref="F51:G51"/>
    <mergeCell ref="A8:B8"/>
    <mergeCell ref="A10:A12"/>
    <mergeCell ref="B10:H10"/>
    <mergeCell ref="I10:K10"/>
    <mergeCell ref="J50:K50"/>
  </mergeCells>
  <pageMargins left="0.70078740157480324" right="0.70078740157480324" top="0.16141732283464566" bottom="4.3307086614173228E-2" header="0.3" footer="0.3"/>
  <pageSetup paperSize="9" scale="64" fitToHeight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2023</vt:lpstr>
      <vt:lpstr>2024</vt:lpstr>
      <vt:lpstr>2025</vt:lpstr>
      <vt:lpstr>2026 расчет</vt:lpstr>
      <vt:lpstr>2027 расчет</vt:lpstr>
      <vt:lpstr>2028 расчет</vt:lpstr>
      <vt:lpstr>'2026 расчет'!Область_печати</vt:lpstr>
      <vt:lpstr>'2027 расчет'!Область_печати</vt:lpstr>
      <vt:lpstr>'2028 расчет'!Область_печати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Кравченко Юлия Владимировна</dc:creator>
  <cp:lastModifiedBy>Журавлева Наталья Сергеевна</cp:lastModifiedBy>
  <cp:revision>14</cp:revision>
  <dcterms:created xsi:type="dcterms:W3CDTF">2021-01-08T05:15:54Z</dcterms:created>
  <dcterms:modified xsi:type="dcterms:W3CDTF">2025-10-20T06:39:54Z</dcterms:modified>
</cp:coreProperties>
</file>